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105" windowWidth="28515" windowHeight="12600"/>
  </bookViews>
  <sheets>
    <sheet name="Variante A" sheetId="4" r:id="rId1"/>
  </sheets>
  <calcPr calcId="145621"/>
</workbook>
</file>

<file path=xl/calcChain.xml><?xml version="1.0" encoding="utf-8"?>
<calcChain xmlns="http://schemas.openxmlformats.org/spreadsheetml/2006/main">
  <c r="U21" i="4" l="1"/>
  <c r="W21" i="4"/>
  <c r="Q25" i="4" l="1"/>
  <c r="K6" i="4" l="1"/>
  <c r="W42" i="4"/>
  <c r="U42" i="4"/>
  <c r="W44" i="4"/>
  <c r="U44" i="4"/>
  <c r="W65" i="4"/>
  <c r="U65" i="4"/>
  <c r="W64" i="4"/>
  <c r="U64" i="4"/>
  <c r="W63" i="4"/>
  <c r="U63" i="4"/>
  <c r="W62" i="4"/>
  <c r="U62" i="4"/>
  <c r="W61" i="4"/>
  <c r="U61" i="4"/>
  <c r="W60" i="4"/>
  <c r="U60" i="4"/>
  <c r="W59" i="4"/>
  <c r="U59" i="4"/>
  <c r="W58" i="4"/>
  <c r="U58" i="4"/>
  <c r="W57" i="4"/>
  <c r="U57" i="4"/>
  <c r="W56" i="4"/>
  <c r="U56" i="4"/>
  <c r="W55" i="4"/>
  <c r="U55" i="4"/>
  <c r="W54" i="4"/>
  <c r="U54" i="4"/>
  <c r="W53" i="4"/>
  <c r="U53" i="4"/>
  <c r="W52" i="4"/>
  <c r="U52" i="4"/>
  <c r="W51" i="4"/>
  <c r="U51" i="4"/>
  <c r="W50" i="4"/>
  <c r="U50" i="4"/>
  <c r="W49" i="4"/>
  <c r="U49" i="4"/>
  <c r="W48" i="4"/>
  <c r="U48" i="4"/>
  <c r="W47" i="4"/>
  <c r="U47" i="4"/>
  <c r="W46" i="4"/>
  <c r="U46" i="4"/>
  <c r="W45" i="4"/>
  <c r="U45" i="4"/>
  <c r="W43" i="4"/>
  <c r="U43" i="4"/>
  <c r="W41" i="4"/>
  <c r="U41" i="4"/>
  <c r="W40" i="4"/>
  <c r="U40" i="4"/>
  <c r="W39" i="4"/>
  <c r="U39" i="4"/>
  <c r="W38" i="4"/>
  <c r="U38" i="4"/>
  <c r="W37" i="4"/>
  <c r="U37" i="4"/>
  <c r="W36" i="4"/>
  <c r="U36" i="4"/>
  <c r="W35" i="4"/>
  <c r="U35" i="4"/>
  <c r="W34" i="4"/>
  <c r="U34" i="4"/>
  <c r="W33" i="4"/>
  <c r="U33" i="4"/>
  <c r="W32" i="4"/>
  <c r="U32" i="4"/>
  <c r="W31" i="4"/>
  <c r="U31" i="4"/>
  <c r="W30" i="4"/>
  <c r="U30" i="4"/>
  <c r="W29" i="4"/>
  <c r="U29" i="4"/>
  <c r="W28" i="4"/>
  <c r="U28" i="4"/>
  <c r="W27" i="4"/>
  <c r="U27" i="4"/>
  <c r="W26" i="4"/>
  <c r="U26" i="4"/>
  <c r="W25" i="4"/>
  <c r="U25" i="4"/>
  <c r="W24" i="4"/>
  <c r="U24" i="4"/>
  <c r="W23" i="4"/>
  <c r="U23" i="4"/>
  <c r="W22" i="4"/>
  <c r="U22" i="4"/>
  <c r="W20" i="4"/>
  <c r="U20" i="4"/>
  <c r="W19" i="4"/>
  <c r="U19" i="4"/>
  <c r="W18" i="4"/>
  <c r="U18" i="4"/>
  <c r="W17" i="4"/>
  <c r="U17" i="4"/>
  <c r="W16" i="4"/>
  <c r="U16" i="4"/>
  <c r="W15" i="4"/>
  <c r="U15" i="4"/>
  <c r="W14" i="4"/>
  <c r="U14" i="4"/>
  <c r="W13" i="4"/>
  <c r="U13" i="4"/>
  <c r="W12" i="4"/>
  <c r="U12" i="4"/>
  <c r="W11" i="4"/>
  <c r="U11" i="4"/>
  <c r="W10" i="4"/>
  <c r="U10" i="4"/>
  <c r="W9" i="4"/>
  <c r="U9" i="4"/>
  <c r="W8" i="4"/>
  <c r="U8" i="4"/>
  <c r="W7" i="4"/>
  <c r="U7" i="4"/>
  <c r="W6" i="4"/>
  <c r="U6" i="4"/>
  <c r="W5" i="4"/>
  <c r="U5" i="4"/>
  <c r="W4" i="4"/>
  <c r="U4" i="4"/>
  <c r="W3" i="4"/>
  <c r="U3" i="4"/>
  <c r="W2" i="4"/>
  <c r="U2" i="4"/>
  <c r="M15" i="4"/>
  <c r="B11" i="4" l="1"/>
  <c r="B14" i="4"/>
</calcChain>
</file>

<file path=xl/sharedStrings.xml><?xml version="1.0" encoding="utf-8"?>
<sst xmlns="http://schemas.openxmlformats.org/spreadsheetml/2006/main" count="437" uniqueCount="149">
  <si>
    <t>Auftraggeber (OMS)</t>
  </si>
  <si>
    <t>Ansprechperson/ Besteller</t>
  </si>
  <si>
    <t>Datum</t>
  </si>
  <si>
    <t xml:space="preserve">  </t>
  </si>
  <si>
    <t>EN ISO 20345</t>
  </si>
  <si>
    <t>Modell wählen</t>
  </si>
  <si>
    <r>
      <t>Artikelnummer</t>
    </r>
    <r>
      <rPr>
        <sz val="6"/>
        <color rgb="FF000000"/>
        <rFont val="Century Gothic"/>
        <family val="2"/>
      </rPr>
      <t xml:space="preserve"> (von Rukapol auszufüllen)</t>
    </r>
  </si>
  <si>
    <t>s1445a406148100</t>
  </si>
  <si>
    <t>s1445a426148100</t>
  </si>
  <si>
    <t>s1445b406148100</t>
  </si>
  <si>
    <t>s1445b426148100</t>
  </si>
  <si>
    <t>s1440j406148100</t>
  </si>
  <si>
    <t>s1440j426148100</t>
  </si>
  <si>
    <t>s1340a406148100</t>
  </si>
  <si>
    <t>s1340a426148100</t>
  </si>
  <si>
    <t>s1341a406148100</t>
  </si>
  <si>
    <t>s1341a426148100</t>
  </si>
  <si>
    <t>s1460f406148100</t>
  </si>
  <si>
    <t>s1460f426148100</t>
  </si>
  <si>
    <t>s1460b406148100</t>
  </si>
  <si>
    <t>s1460b426148100</t>
  </si>
  <si>
    <t>s1460e406145100</t>
  </si>
  <si>
    <t>s1460e421145100</t>
  </si>
  <si>
    <t>s4600b406448100</t>
  </si>
  <si>
    <t>s4600b426448100</t>
  </si>
  <si>
    <t>s4600e111445100</t>
  </si>
  <si>
    <t>s4600e121445100</t>
  </si>
  <si>
    <t>s1440k426148100</t>
  </si>
  <si>
    <t>s1450a406148100</t>
  </si>
  <si>
    <t>s1450a426148100</t>
  </si>
  <si>
    <t>s1360a406148100</t>
  </si>
  <si>
    <t>s1360a426148100</t>
  </si>
  <si>
    <t>s1440b406148100</t>
  </si>
  <si>
    <t>s1440b426148100</t>
  </si>
  <si>
    <t>s1435a301148100</t>
  </si>
  <si>
    <t>s1435a331148100</t>
  </si>
  <si>
    <t>s0430a301148100</t>
  </si>
  <si>
    <t>s0430a331148100</t>
  </si>
  <si>
    <t>s0431k426148100</t>
  </si>
  <si>
    <t>s0431b406148100</t>
  </si>
  <si>
    <t>s0431b426148100</t>
  </si>
  <si>
    <t>s5800a301448100</t>
  </si>
  <si>
    <t>s5800a331448100</t>
  </si>
  <si>
    <t>s5810c331445100</t>
  </si>
  <si>
    <t>s5800b331448100</t>
  </si>
  <si>
    <t>s7050b361442100</t>
  </si>
  <si>
    <t>s5700a126448100</t>
  </si>
  <si>
    <t>s5705a118445100</t>
  </si>
  <si>
    <t>s5705a128445100</t>
  </si>
  <si>
    <t>s1440i426148100</t>
  </si>
  <si>
    <t>s1440h331148100</t>
  </si>
  <si>
    <t>s0431i426148100</t>
  </si>
  <si>
    <t>s0431h331148100</t>
  </si>
  <si>
    <t>s6001b351448200</t>
  </si>
  <si>
    <t>s6000b351448200</t>
  </si>
  <si>
    <t>s6000a331448100</t>
  </si>
  <si>
    <t>s6001a331448100</t>
  </si>
  <si>
    <t>s3953a331448100</t>
  </si>
  <si>
    <t>s3954a331448100</t>
  </si>
  <si>
    <t>s7060b741448200</t>
  </si>
  <si>
    <t>s6200a126445200</t>
  </si>
  <si>
    <t>s6200b126449200</t>
  </si>
  <si>
    <t>s3944b737444200</t>
  </si>
  <si>
    <t>s3950a737444200</t>
  </si>
  <si>
    <t>s5600b128446200</t>
  </si>
  <si>
    <t>s3967a716447200</t>
  </si>
  <si>
    <t>s6700b122445100</t>
  </si>
  <si>
    <t>S1</t>
  </si>
  <si>
    <t>S1P</t>
  </si>
  <si>
    <t xml:space="preserve">Space_AIR silber </t>
  </si>
  <si>
    <t>S2</t>
  </si>
  <si>
    <t>S3</t>
  </si>
  <si>
    <t xml:space="preserve">DAVID </t>
  </si>
  <si>
    <t xml:space="preserve">SEAMEX AIR </t>
  </si>
  <si>
    <t xml:space="preserve">SEAMEX M2 </t>
  </si>
  <si>
    <t xml:space="preserve">SEAMEX M2 OUTBACK </t>
  </si>
  <si>
    <t xml:space="preserve">Space_AIR camouflage </t>
  </si>
  <si>
    <t xml:space="preserve">JUST_AIR </t>
  </si>
  <si>
    <t xml:space="preserve">TOBIAS </t>
  </si>
  <si>
    <t xml:space="preserve">SEAMEX M1 </t>
  </si>
  <si>
    <t xml:space="preserve">SEAMEX M1 OUTBACK </t>
  </si>
  <si>
    <t xml:space="preserve">Leather_PRO M2 </t>
  </si>
  <si>
    <t xml:space="preserve">FELIX </t>
  </si>
  <si>
    <t xml:space="preserve">FABIAN </t>
  </si>
  <si>
    <t xml:space="preserve">TOM_AIR </t>
  </si>
  <si>
    <t xml:space="preserve">MORITZ </t>
  </si>
  <si>
    <t xml:space="preserve">MAX </t>
  </si>
  <si>
    <t xml:space="preserve">Leather_PRO M1 </t>
  </si>
  <si>
    <t xml:space="preserve">TIM_AIR </t>
  </si>
  <si>
    <t xml:space="preserve">MARCEL_A </t>
  </si>
  <si>
    <t xml:space="preserve">NIKI </t>
  </si>
  <si>
    <t xml:space="preserve">MARCEL_B </t>
  </si>
  <si>
    <t xml:space="preserve">KL. PRIEL  </t>
  </si>
  <si>
    <t xml:space="preserve">GR. PRIEL </t>
  </si>
  <si>
    <t xml:space="preserve">BOB M2 PRO </t>
  </si>
  <si>
    <t xml:space="preserve">BOB M2 </t>
  </si>
  <si>
    <t xml:space="preserve">BOB M1 PRO </t>
  </si>
  <si>
    <t xml:space="preserve">BOB M1 </t>
  </si>
  <si>
    <t xml:space="preserve">EASY GO_ PRO </t>
  </si>
  <si>
    <t xml:space="preserve">EASY GO_HOT </t>
  </si>
  <si>
    <t xml:space="preserve">EASY GO_AIR </t>
  </si>
  <si>
    <t xml:space="preserve">EASY GO_ STEEL </t>
  </si>
  <si>
    <t xml:space="preserve">JONAS </t>
  </si>
  <si>
    <t xml:space="preserve">PAUL  </t>
  </si>
  <si>
    <t xml:space="preserve">EXTREME_HOT </t>
  </si>
  <si>
    <t xml:space="preserve">HOCHKÖNIG  </t>
  </si>
  <si>
    <t xml:space="preserve">WILDER KAISER  </t>
  </si>
  <si>
    <t xml:space="preserve">ARLBERG </t>
  </si>
  <si>
    <t xml:space="preserve">KREUZECK </t>
  </si>
  <si>
    <t xml:space="preserve">MONT BLANC </t>
  </si>
  <si>
    <t xml:space="preserve">GERLOS </t>
  </si>
  <si>
    <t xml:space="preserve">PIZ BUIN </t>
  </si>
  <si>
    <r>
      <t>SCHUHMODELL AUS DEM HAUPTKATALOG</t>
    </r>
    <r>
      <rPr>
        <b/>
        <sz val="11"/>
        <color rgb="FFFFFFFF"/>
        <rFont val="Century Gothic"/>
        <family val="2"/>
      </rPr>
      <t xml:space="preserve"> www.rukapol.at</t>
    </r>
  </si>
  <si>
    <t xml:space="preserve">EN ISO 20345  </t>
  </si>
  <si>
    <r>
      <t>EINLAGE</t>
    </r>
    <r>
      <rPr>
        <b/>
        <sz val="8"/>
        <color rgb="FFFFFFFF"/>
        <rFont val="Century Gothic"/>
        <family val="2"/>
      </rPr>
      <t xml:space="preserve"> </t>
    </r>
  </si>
  <si>
    <t>Schuh ist bereits gekauft und beim Kunden(Bitte ankreuzen)</t>
  </si>
  <si>
    <t>Größe wählen</t>
  </si>
  <si>
    <t>Bemerkung:</t>
  </si>
  <si>
    <t>Aufbaumaterial-EVA ROT 40° Shore 10mm</t>
  </si>
  <si>
    <t>Kleber - Renia Colle de Cologne 1 kg</t>
  </si>
  <si>
    <t>PORON Weichbettung 5mm 18° Shore</t>
  </si>
  <si>
    <t>Carbon Sohlenversteifung Gr. L</t>
  </si>
  <si>
    <t>Carbon Sohlenversteifung Gr. XL</t>
  </si>
  <si>
    <t>ortho-evarot10</t>
  </si>
  <si>
    <t>ortho-klebercolle</t>
  </si>
  <si>
    <t>ortho-poron</t>
  </si>
  <si>
    <t>ortho-carbonL</t>
  </si>
  <si>
    <t>ortho-carbonXL</t>
  </si>
  <si>
    <t>Artikelnummer</t>
  </si>
  <si>
    <t>Artikelbezeichnung</t>
  </si>
  <si>
    <t>40 x 27</t>
  </si>
  <si>
    <t>25x15</t>
  </si>
  <si>
    <t>Stück</t>
  </si>
  <si>
    <t>kg</t>
  </si>
  <si>
    <t>36-43</t>
  </si>
  <si>
    <t>44-50</t>
  </si>
  <si>
    <t>o-therapie</t>
  </si>
  <si>
    <t>Fit Aktiv_Therapie</t>
  </si>
  <si>
    <t>incl. Abdeckmaterial</t>
  </si>
  <si>
    <t>Zubehör</t>
  </si>
  <si>
    <t>ERIK</t>
  </si>
  <si>
    <t>s5700a116448100</t>
  </si>
  <si>
    <t>K II_BLACK</t>
  </si>
  <si>
    <t>s5600a128441100</t>
  </si>
  <si>
    <r>
      <t xml:space="preserve">Sicherheitsklasse </t>
    </r>
    <r>
      <rPr>
        <sz val="6"/>
        <color rgb="FF000000"/>
        <rFont val="Century Gothic"/>
        <family val="2"/>
      </rPr>
      <t>(von Rukapol auszufüllen)</t>
    </r>
  </si>
  <si>
    <r>
      <t xml:space="preserve">BESTELLSCHEIN Variante A             </t>
    </r>
    <r>
      <rPr>
        <sz val="12"/>
        <color theme="1"/>
        <rFont val="Century Gothic"/>
        <family val="2"/>
      </rPr>
      <t>nach Z1259</t>
    </r>
  </si>
  <si>
    <t>Sollten Sie mehrere Paar Bestellen bitte hier Menge und Größe Ausfüllen</t>
  </si>
  <si>
    <t>SUMME</t>
  </si>
  <si>
    <t>Paar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</si>
</sst>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rgb="FF000000"/>
      <name val="Century Gothic"/>
      <family val="2"/>
    </font>
    <font>
      <sz val="11"/>
      <color theme="1"/>
      <name val="Century Gothic"/>
      <family val="2"/>
    </font>
    <font>
      <b/>
      <sz val="16"/>
      <color rgb="FFFFFFFF"/>
      <name val="Century Gothic"/>
      <family val="2"/>
    </font>
    <font>
      <b/>
      <sz val="5"/>
      <color rgb="FFFFFFFF"/>
      <name val="Century Gothic"/>
      <family val="2"/>
    </font>
    <font>
      <b/>
      <sz val="11"/>
      <color rgb="FF000000"/>
      <name val="Century Gothic"/>
      <family val="2"/>
    </font>
    <font>
      <sz val="11"/>
      <color theme="0"/>
      <name val="Century Gothic"/>
      <family val="2"/>
    </font>
    <font>
      <b/>
      <sz val="11"/>
      <color theme="1"/>
      <name val="Century Gothic"/>
      <family val="2"/>
    </font>
    <font>
      <sz val="6"/>
      <color rgb="FF000000"/>
      <name val="Century Gothic"/>
      <family val="2"/>
    </font>
    <font>
      <sz val="28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</font>
    <font>
      <b/>
      <sz val="11"/>
      <name val="Century Gothic"/>
      <family val="2"/>
    </font>
    <font>
      <sz val="14"/>
      <color theme="0"/>
      <name val="Century Gothic"/>
      <family val="2"/>
    </font>
    <font>
      <sz val="10"/>
      <name val="Century Gothic"/>
      <family val="2"/>
    </font>
    <font>
      <sz val="9"/>
      <color theme="1"/>
      <name val="Century Gothic"/>
      <family val="2"/>
    </font>
    <font>
      <b/>
      <sz val="11"/>
      <color rgb="FFFFFFFF"/>
      <name val="Century Gothic"/>
      <family val="2"/>
    </font>
    <font>
      <b/>
      <sz val="8"/>
      <color rgb="FFFFFFFF"/>
      <name val="Century Gothic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1"/>
      <name val="Century Gothic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595959"/>
        <bgColor indexed="64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21" fillId="3" borderId="0" applyNumberFormat="0" applyBorder="0" applyAlignment="0" applyProtection="0"/>
  </cellStyleXfs>
  <cellXfs count="67">
    <xf numFmtId="0" fontId="0" fillId="0" borderId="0" xfId="0"/>
    <xf numFmtId="0" fontId="2" fillId="0" borderId="0" xfId="0" applyFont="1" applyProtection="1"/>
    <xf numFmtId="0" fontId="1" fillId="0" borderId="0" xfId="0" applyFont="1" applyBorder="1" applyAlignment="1" applyProtection="1">
      <alignment vertical="center" wrapText="1"/>
    </xf>
    <xf numFmtId="0" fontId="2" fillId="0" borderId="0" xfId="0" applyFont="1" applyAlignment="1" applyProtection="1">
      <alignment horizontal="center"/>
    </xf>
    <xf numFmtId="14" fontId="2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vertical="top" wrapText="1"/>
    </xf>
    <xf numFmtId="0" fontId="5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11" fillId="0" borderId="0" xfId="0" applyFont="1" applyFill="1" applyBorder="1" applyAlignment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right"/>
    </xf>
    <xf numFmtId="0" fontId="14" fillId="0" borderId="0" xfId="0" applyFont="1" applyFill="1" applyAlignment="1">
      <alignment horizontal="center" vertical="center" wrapText="1"/>
    </xf>
    <xf numFmtId="0" fontId="2" fillId="0" borderId="0" xfId="0" applyFont="1" applyFill="1" applyProtection="1"/>
    <xf numFmtId="0" fontId="13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2" fillId="0" borderId="0" xfId="0" applyFont="1" applyFill="1" applyAlignment="1" applyProtection="1">
      <alignment horizontal="left"/>
    </xf>
    <xf numFmtId="0" fontId="12" fillId="0" borderId="0" xfId="0" applyFont="1" applyAlignment="1" applyProtection="1">
      <alignment vertical="center" wrapText="1"/>
    </xf>
    <xf numFmtId="0" fontId="2" fillId="0" borderId="0" xfId="0" applyFont="1" applyBorder="1" applyProtection="1"/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left" vertical="top"/>
    </xf>
    <xf numFmtId="0" fontId="1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49" fontId="19" fillId="0" borderId="0" xfId="0" applyNumberFormat="1" applyFont="1"/>
    <xf numFmtId="49" fontId="20" fillId="0" borderId="0" xfId="0" applyNumberFormat="1" applyFont="1"/>
    <xf numFmtId="49" fontId="18" fillId="0" borderId="0" xfId="0" applyNumberFormat="1" applyFont="1" applyFill="1" applyBorder="1"/>
    <xf numFmtId="49" fontId="0" fillId="0" borderId="0" xfId="0" applyNumberFormat="1"/>
    <xf numFmtId="0" fontId="2" fillId="0" borderId="0" xfId="0" applyFont="1" applyAlignment="1" applyProtection="1">
      <alignment vertical="top"/>
    </xf>
    <xf numFmtId="0" fontId="15" fillId="0" borderId="0" xfId="0" applyFont="1" applyAlignment="1" applyProtection="1">
      <alignment wrapText="1"/>
    </xf>
    <xf numFmtId="0" fontId="15" fillId="0" borderId="0" xfId="0" applyFont="1" applyAlignment="1" applyProtection="1">
      <alignment horizontal="left" wrapText="1"/>
    </xf>
    <xf numFmtId="0" fontId="7" fillId="0" borderId="0" xfId="0" applyFont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10" fillId="0" borderId="3" xfId="0" applyFont="1" applyBorder="1" applyAlignment="1" applyProtection="1">
      <alignment horizontal="center" vertical="center"/>
    </xf>
    <xf numFmtId="0" fontId="21" fillId="0" borderId="0" xfId="1" applyFill="1" applyBorder="1" applyProtection="1"/>
    <xf numFmtId="0" fontId="7" fillId="0" borderId="0" xfId="0" applyFont="1" applyBorder="1" applyProtection="1"/>
    <xf numFmtId="0" fontId="22" fillId="0" borderId="3" xfId="0" applyFont="1" applyBorder="1" applyProtection="1"/>
    <xf numFmtId="0" fontId="23" fillId="0" borderId="3" xfId="1" applyFont="1" applyFill="1" applyBorder="1" applyProtection="1"/>
    <xf numFmtId="0" fontId="24" fillId="0" borderId="0" xfId="0" applyFont="1" applyFill="1" applyBorder="1" applyAlignment="1">
      <alignment vertical="center" wrapText="1"/>
    </xf>
    <xf numFmtId="0" fontId="22" fillId="0" borderId="0" xfId="0" applyFont="1" applyProtection="1"/>
    <xf numFmtId="0" fontId="22" fillId="0" borderId="0" xfId="0" applyFont="1" applyFill="1" applyProtection="1"/>
    <xf numFmtId="0" fontId="22" fillId="0" borderId="0" xfId="0" applyFont="1" applyFill="1" applyBorder="1" applyAlignment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wrapText="1"/>
    </xf>
    <xf numFmtId="0" fontId="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2" borderId="0" xfId="0" applyFont="1" applyFill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top"/>
    </xf>
    <xf numFmtId="0" fontId="7" fillId="0" borderId="4" xfId="0" applyFont="1" applyBorder="1" applyAlignment="1" applyProtection="1">
      <alignment horizontal="right"/>
    </xf>
    <xf numFmtId="0" fontId="9" fillId="0" borderId="0" xfId="0" applyFont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14" fontId="1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top"/>
    </xf>
  </cellXfs>
  <cellStyles count="2">
    <cellStyle name="Schlecht" xfId="1" builtinId="27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image" Target="../media/image7.emf"/><Relationship Id="rId7" Type="http://schemas.openxmlformats.org/officeDocument/2006/relationships/image" Target="../media/image3.emf"/><Relationship Id="rId2" Type="http://schemas.openxmlformats.org/officeDocument/2006/relationships/image" Target="../media/image8.emf"/><Relationship Id="rId1" Type="http://schemas.openxmlformats.org/officeDocument/2006/relationships/image" Target="../media/image9.emf"/><Relationship Id="rId6" Type="http://schemas.openxmlformats.org/officeDocument/2006/relationships/image" Target="../media/image4.emf"/><Relationship Id="rId5" Type="http://schemas.openxmlformats.org/officeDocument/2006/relationships/image" Target="../media/image5.emf"/><Relationship Id="rId4" Type="http://schemas.openxmlformats.org/officeDocument/2006/relationships/image" Target="../media/image6.emf"/><Relationship Id="rId9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9</xdr:row>
          <xdr:rowOff>38100</xdr:rowOff>
        </xdr:from>
        <xdr:to>
          <xdr:col>16</xdr:col>
          <xdr:colOff>390525</xdr:colOff>
          <xdr:row>10</xdr:row>
          <xdr:rowOff>266700</xdr:rowOff>
        </xdr:to>
        <xdr:sp macro="" textlink="">
          <xdr:nvSpPr>
            <xdr:cNvPr id="4097" name="ComboBox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466725</xdr:rowOff>
        </xdr:from>
        <xdr:to>
          <xdr:col>16</xdr:col>
          <xdr:colOff>371475</xdr:colOff>
          <xdr:row>15</xdr:row>
          <xdr:rowOff>38100</xdr:rowOff>
        </xdr:to>
        <xdr:sp macro="" textlink="">
          <xdr:nvSpPr>
            <xdr:cNvPr id="4098" name="CheckBox1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26</xdr:row>
          <xdr:rowOff>76200</xdr:rowOff>
        </xdr:from>
        <xdr:to>
          <xdr:col>13</xdr:col>
          <xdr:colOff>314325</xdr:colOff>
          <xdr:row>27</xdr:row>
          <xdr:rowOff>28575</xdr:rowOff>
        </xdr:to>
        <xdr:sp macro="" textlink="">
          <xdr:nvSpPr>
            <xdr:cNvPr id="4104" name="CheckBox4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29</xdr:row>
          <xdr:rowOff>76200</xdr:rowOff>
        </xdr:from>
        <xdr:to>
          <xdr:col>13</xdr:col>
          <xdr:colOff>323850</xdr:colOff>
          <xdr:row>30</xdr:row>
          <xdr:rowOff>28575</xdr:rowOff>
        </xdr:to>
        <xdr:sp macro="" textlink="">
          <xdr:nvSpPr>
            <xdr:cNvPr id="4105" name="CheckBox5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27</xdr:row>
          <xdr:rowOff>57150</xdr:rowOff>
        </xdr:from>
        <xdr:to>
          <xdr:col>13</xdr:col>
          <xdr:colOff>314325</xdr:colOff>
          <xdr:row>28</xdr:row>
          <xdr:rowOff>28575</xdr:rowOff>
        </xdr:to>
        <xdr:sp macro="" textlink="">
          <xdr:nvSpPr>
            <xdr:cNvPr id="4107" name="CheckBox7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28</xdr:row>
          <xdr:rowOff>66675</xdr:rowOff>
        </xdr:from>
        <xdr:to>
          <xdr:col>13</xdr:col>
          <xdr:colOff>314325</xdr:colOff>
          <xdr:row>29</xdr:row>
          <xdr:rowOff>19050</xdr:rowOff>
        </xdr:to>
        <xdr:sp macro="" textlink="">
          <xdr:nvSpPr>
            <xdr:cNvPr id="4108" name="CheckBox8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30</xdr:row>
          <xdr:rowOff>85725</xdr:rowOff>
        </xdr:from>
        <xdr:to>
          <xdr:col>13</xdr:col>
          <xdr:colOff>323850</xdr:colOff>
          <xdr:row>31</xdr:row>
          <xdr:rowOff>38100</xdr:rowOff>
        </xdr:to>
        <xdr:sp macro="" textlink="">
          <xdr:nvSpPr>
            <xdr:cNvPr id="4109" name="CheckBox9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</xdr:row>
          <xdr:rowOff>0</xdr:rowOff>
        </xdr:from>
        <xdr:to>
          <xdr:col>17</xdr:col>
          <xdr:colOff>361950</xdr:colOff>
          <xdr:row>19</xdr:row>
          <xdr:rowOff>390525</xdr:rowOff>
        </xdr:to>
        <xdr:sp macro="" textlink="">
          <xdr:nvSpPr>
            <xdr:cNvPr id="4110" name="ComboBox2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19050</xdr:rowOff>
        </xdr:from>
        <xdr:to>
          <xdr:col>16</xdr:col>
          <xdr:colOff>361950</xdr:colOff>
          <xdr:row>13</xdr:row>
          <xdr:rowOff>133350</xdr:rowOff>
        </xdr:to>
        <xdr:sp macro="" textlink="">
          <xdr:nvSpPr>
            <xdr:cNvPr id="4122" name="ComboBox3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4.emf"/><Relationship Id="rId18" Type="http://schemas.openxmlformats.org/officeDocument/2006/relationships/control" Target="../activeX/activeX7.xml"/><Relationship Id="rId3" Type="http://schemas.openxmlformats.org/officeDocument/2006/relationships/drawing" Target="../drawings/drawing1.xml"/><Relationship Id="rId21" Type="http://schemas.openxmlformats.org/officeDocument/2006/relationships/image" Target="../media/image8.emf"/><Relationship Id="rId7" Type="http://schemas.openxmlformats.org/officeDocument/2006/relationships/image" Target="../media/image1.emf"/><Relationship Id="rId12" Type="http://schemas.openxmlformats.org/officeDocument/2006/relationships/control" Target="../activeX/activeX4.xml"/><Relationship Id="rId17" Type="http://schemas.openxmlformats.org/officeDocument/2006/relationships/image" Target="../media/image6.emf"/><Relationship Id="rId2" Type="http://schemas.openxmlformats.org/officeDocument/2006/relationships/printerSettings" Target="../printerSettings/printerSettings1.bin"/><Relationship Id="rId16" Type="http://schemas.openxmlformats.org/officeDocument/2006/relationships/control" Target="../activeX/activeX6.xml"/><Relationship Id="rId20" Type="http://schemas.openxmlformats.org/officeDocument/2006/relationships/control" Target="../activeX/activeX8.xml"/><Relationship Id="rId1" Type="http://schemas.openxmlformats.org/officeDocument/2006/relationships/hyperlink" Target="http://www.rukapol.at/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3.emf"/><Relationship Id="rId5" Type="http://schemas.openxmlformats.org/officeDocument/2006/relationships/vmlDrawing" Target="../drawings/vmlDrawing2.vml"/><Relationship Id="rId15" Type="http://schemas.openxmlformats.org/officeDocument/2006/relationships/image" Target="../media/image5.emf"/><Relationship Id="rId23" Type="http://schemas.openxmlformats.org/officeDocument/2006/relationships/image" Target="../media/image9.emf"/><Relationship Id="rId10" Type="http://schemas.openxmlformats.org/officeDocument/2006/relationships/control" Target="../activeX/activeX3.xml"/><Relationship Id="rId19" Type="http://schemas.openxmlformats.org/officeDocument/2006/relationships/image" Target="../media/image7.emf"/><Relationship Id="rId4" Type="http://schemas.openxmlformats.org/officeDocument/2006/relationships/vmlDrawing" Target="../drawings/vmlDrawing1.vml"/><Relationship Id="rId9" Type="http://schemas.openxmlformats.org/officeDocument/2006/relationships/image" Target="../media/image2.emf"/><Relationship Id="rId14" Type="http://schemas.openxmlformats.org/officeDocument/2006/relationships/control" Target="../activeX/activeX5.xml"/><Relationship Id="rId22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B1:AK65"/>
  <sheetViews>
    <sheetView showGridLines="0" tabSelected="1" showRuler="0" view="pageLayout" zoomScale="115" zoomScaleNormal="100" zoomScalePageLayoutView="115" workbookViewId="0">
      <selection activeCell="B6" sqref="B6:G6"/>
    </sheetView>
  </sheetViews>
  <sheetFormatPr baseColWidth="10" defaultRowHeight="16.5" x14ac:dyDescent="0.3"/>
  <cols>
    <col min="1" max="1" width="1.28515625" style="1" customWidth="1"/>
    <col min="2" max="18" width="5.7109375" style="1" customWidth="1"/>
    <col min="19" max="19" width="21.5703125" style="13" hidden="1" customWidth="1"/>
    <col min="20" max="21" width="6.140625" style="13" hidden="1" customWidth="1"/>
    <col min="22" max="23" width="18.28515625" style="13" hidden="1" customWidth="1"/>
    <col min="24" max="24" width="14.140625" style="1" hidden="1" customWidth="1"/>
    <col min="25" max="25" width="6.140625" style="13" hidden="1" customWidth="1"/>
    <col min="26" max="26" width="11.42578125" style="1" hidden="1" customWidth="1"/>
    <col min="27" max="32" width="11.42578125" style="18" hidden="1" customWidth="1"/>
    <col min="33" max="34" width="11.42578125" style="1" hidden="1" customWidth="1"/>
    <col min="35" max="35" width="1.42578125" style="1" hidden="1" customWidth="1"/>
    <col min="36" max="36" width="0.5703125" style="1" hidden="1" customWidth="1"/>
    <col min="37" max="37" width="0.28515625" style="1" customWidth="1"/>
    <col min="38" max="53" width="3.28515625" style="1" bestFit="1" customWidth="1"/>
    <col min="54" max="16384" width="11.42578125" style="1"/>
  </cols>
  <sheetData>
    <row r="1" spans="2:34" ht="67.5" customHeight="1" x14ac:dyDescent="0.3">
      <c r="B1" s="60" t="s">
        <v>145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U1" s="1" t="s">
        <v>5</v>
      </c>
      <c r="V1" s="13" t="s">
        <v>3</v>
      </c>
      <c r="W1" s="13" t="s">
        <v>3</v>
      </c>
      <c r="X1" s="1" t="s">
        <v>3</v>
      </c>
      <c r="Y1" s="13" t="s">
        <v>3</v>
      </c>
      <c r="Z1" s="1" t="s">
        <v>115</v>
      </c>
      <c r="AA1" s="19"/>
      <c r="AB1" s="19"/>
      <c r="AC1" s="19"/>
      <c r="AD1" s="19"/>
      <c r="AH1" s="1" t="s">
        <v>116</v>
      </c>
    </row>
    <row r="2" spans="2:34" ht="23.25" customHeight="1" x14ac:dyDescent="0.3">
      <c r="B2" s="61" t="s">
        <v>0</v>
      </c>
      <c r="C2" s="61"/>
      <c r="D2" s="61"/>
      <c r="E2" s="61"/>
      <c r="F2" s="61"/>
      <c r="G2" s="6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4" t="s">
        <v>69</v>
      </c>
      <c r="T2" s="14" t="s">
        <v>67</v>
      </c>
      <c r="U2" s="14" t="str">
        <f>S2&amp;T2</f>
        <v>Space_AIR silber S1</v>
      </c>
      <c r="V2" s="14" t="s">
        <v>7</v>
      </c>
      <c r="W2" s="14" t="str">
        <f>X2&amp;Y2</f>
        <v>EN ISO 20345  S1</v>
      </c>
      <c r="X2" s="1" t="s">
        <v>113</v>
      </c>
      <c r="Y2" s="14" t="s">
        <v>67</v>
      </c>
      <c r="Z2" s="1" t="s">
        <v>3</v>
      </c>
      <c r="AA2" s="20"/>
      <c r="AB2" s="20"/>
      <c r="AC2" s="20"/>
      <c r="AD2" s="20"/>
      <c r="AH2" s="1">
        <v>36</v>
      </c>
    </row>
    <row r="3" spans="2:34" ht="26.25" customHeight="1" x14ac:dyDescent="0.3">
      <c r="B3" s="62"/>
      <c r="C3" s="62"/>
      <c r="D3" s="62"/>
      <c r="E3" s="62"/>
      <c r="F3" s="62"/>
      <c r="G3" s="62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4" t="s">
        <v>69</v>
      </c>
      <c r="T3" s="14" t="s">
        <v>68</v>
      </c>
      <c r="U3" s="14" t="str">
        <f t="shared" ref="U3:U64" si="0">S3&amp;T3</f>
        <v>Space_AIR silber S1P</v>
      </c>
      <c r="V3" s="14" t="s">
        <v>8</v>
      </c>
      <c r="W3" s="14" t="str">
        <f t="shared" ref="W3:W65" si="1">X3&amp;Y3</f>
        <v>EN ISO 20345  S1P</v>
      </c>
      <c r="X3" s="1" t="s">
        <v>113</v>
      </c>
      <c r="Y3" s="14" t="s">
        <v>68</v>
      </c>
      <c r="Z3" s="1" t="s">
        <v>3</v>
      </c>
      <c r="AA3" s="20"/>
      <c r="AB3" s="20"/>
      <c r="AC3" s="20"/>
      <c r="AD3" s="20"/>
      <c r="AH3" s="1">
        <v>37</v>
      </c>
    </row>
    <row r="4" spans="2:34" ht="8.25" customHeight="1" x14ac:dyDescent="0.3">
      <c r="B4" s="12"/>
      <c r="C4" s="12"/>
      <c r="D4" s="12"/>
      <c r="E4" s="2"/>
      <c r="F4" s="12"/>
      <c r="G4" s="12"/>
      <c r="H4" s="12"/>
      <c r="I4" s="12"/>
      <c r="J4" s="12"/>
      <c r="K4" s="12"/>
      <c r="L4" s="27"/>
      <c r="M4" s="27"/>
      <c r="N4" s="27"/>
      <c r="O4" s="27"/>
      <c r="P4" s="27"/>
      <c r="Q4" s="27"/>
      <c r="R4" s="27"/>
      <c r="S4" s="14" t="s">
        <v>76</v>
      </c>
      <c r="T4" s="14" t="s">
        <v>67</v>
      </c>
      <c r="U4" s="14" t="str">
        <f t="shared" si="0"/>
        <v>Space_AIR camouflage S1</v>
      </c>
      <c r="V4" s="14" t="s">
        <v>9</v>
      </c>
      <c r="W4" s="14" t="str">
        <f t="shared" si="1"/>
        <v>EN ISO 20345  S1</v>
      </c>
      <c r="X4" s="1" t="s">
        <v>113</v>
      </c>
      <c r="Y4" s="14" t="s">
        <v>67</v>
      </c>
      <c r="Z4" s="1" t="s">
        <v>3</v>
      </c>
      <c r="AA4" s="20"/>
      <c r="AB4" s="20"/>
      <c r="AC4" s="20"/>
      <c r="AD4" s="20"/>
      <c r="AH4" s="1">
        <v>38</v>
      </c>
    </row>
    <row r="5" spans="2:34" ht="23.25" customHeight="1" x14ac:dyDescent="0.3">
      <c r="B5" s="61" t="s">
        <v>1</v>
      </c>
      <c r="C5" s="61"/>
      <c r="D5" s="61"/>
      <c r="E5" s="61"/>
      <c r="F5" s="61"/>
      <c r="G5" s="61"/>
      <c r="K5" s="61" t="s">
        <v>2</v>
      </c>
      <c r="L5" s="61"/>
      <c r="M5" s="61"/>
      <c r="N5" s="61" t="s">
        <v>2</v>
      </c>
      <c r="O5" s="61"/>
      <c r="P5" s="61"/>
      <c r="Q5" s="2"/>
      <c r="R5" s="2"/>
      <c r="S5" s="14" t="s">
        <v>76</v>
      </c>
      <c r="T5" s="14" t="s">
        <v>68</v>
      </c>
      <c r="U5" s="14" t="str">
        <f t="shared" si="0"/>
        <v>Space_AIR camouflage S1P</v>
      </c>
      <c r="V5" s="14" t="s">
        <v>10</v>
      </c>
      <c r="W5" s="14" t="str">
        <f t="shared" si="1"/>
        <v>EN ISO 20345  S1P</v>
      </c>
      <c r="X5" s="1" t="s">
        <v>113</v>
      </c>
      <c r="Y5" s="14" t="s">
        <v>68</v>
      </c>
      <c r="Z5" s="1" t="s">
        <v>3</v>
      </c>
      <c r="AA5" s="20"/>
      <c r="AB5" s="20"/>
      <c r="AC5" s="20"/>
      <c r="AD5" s="20"/>
      <c r="AH5" s="1">
        <v>39</v>
      </c>
    </row>
    <row r="6" spans="2:34" ht="26.25" customHeight="1" x14ac:dyDescent="0.3">
      <c r="B6" s="62"/>
      <c r="C6" s="62"/>
      <c r="D6" s="62"/>
      <c r="E6" s="62"/>
      <c r="F6" s="62"/>
      <c r="G6" s="62"/>
      <c r="K6" s="63">
        <f ca="1">TODAY()</f>
        <v>43594</v>
      </c>
      <c r="L6" s="62"/>
      <c r="M6" s="62"/>
      <c r="N6" s="62"/>
      <c r="O6" s="62"/>
      <c r="P6" s="62"/>
      <c r="Q6" s="11"/>
      <c r="R6" s="11"/>
      <c r="S6" s="14" t="s">
        <v>77</v>
      </c>
      <c r="T6" s="14" t="s">
        <v>67</v>
      </c>
      <c r="U6" s="14" t="str">
        <f t="shared" si="0"/>
        <v>JUST_AIR S1</v>
      </c>
      <c r="V6" s="14" t="s">
        <v>11</v>
      </c>
      <c r="W6" s="14" t="str">
        <f t="shared" si="1"/>
        <v>EN ISO 20345  S1</v>
      </c>
      <c r="X6" s="1" t="s">
        <v>113</v>
      </c>
      <c r="Y6" s="14" t="s">
        <v>67</v>
      </c>
      <c r="Z6" s="1" t="s">
        <v>3</v>
      </c>
      <c r="AA6" s="19"/>
      <c r="AB6" s="19"/>
      <c r="AC6" s="19"/>
      <c r="AD6" s="19"/>
      <c r="AH6" s="1">
        <v>40</v>
      </c>
    </row>
    <row r="7" spans="2:34" ht="8.25" customHeight="1" x14ac:dyDescent="0.3">
      <c r="B7" s="3"/>
      <c r="C7" s="3"/>
      <c r="D7" s="3"/>
      <c r="F7" s="4"/>
      <c r="G7" s="3"/>
      <c r="H7" s="3"/>
      <c r="I7" s="3"/>
      <c r="J7" s="3"/>
      <c r="K7" s="3"/>
      <c r="L7" s="29"/>
      <c r="M7" s="29"/>
      <c r="N7" s="29"/>
      <c r="O7" s="29"/>
      <c r="P7" s="29"/>
      <c r="Q7" s="29"/>
      <c r="R7" s="29"/>
      <c r="S7" s="14" t="s">
        <v>77</v>
      </c>
      <c r="T7" s="14" t="s">
        <v>68</v>
      </c>
      <c r="U7" s="14" t="str">
        <f t="shared" si="0"/>
        <v>JUST_AIR S1P</v>
      </c>
      <c r="V7" s="14" t="s">
        <v>12</v>
      </c>
      <c r="W7" s="14" t="str">
        <f t="shared" si="1"/>
        <v>EN ISO 20345  S1P</v>
      </c>
      <c r="X7" s="1" t="s">
        <v>113</v>
      </c>
      <c r="Y7" s="14" t="s">
        <v>68</v>
      </c>
      <c r="Z7" s="1" t="s">
        <v>3</v>
      </c>
      <c r="AA7" s="21"/>
      <c r="AB7" s="21"/>
      <c r="AC7" s="21"/>
      <c r="AD7" s="21"/>
      <c r="AH7" s="1">
        <v>41</v>
      </c>
    </row>
    <row r="8" spans="2:34" ht="21.75" customHeight="1" x14ac:dyDescent="0.3">
      <c r="B8" s="54" t="s">
        <v>112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14" t="s">
        <v>78</v>
      </c>
      <c r="T8" s="14" t="s">
        <v>67</v>
      </c>
      <c r="U8" s="14" t="str">
        <f t="shared" si="0"/>
        <v>TOBIAS S1</v>
      </c>
      <c r="V8" s="14" t="s">
        <v>13</v>
      </c>
      <c r="W8" s="14" t="str">
        <f t="shared" si="1"/>
        <v>EN ISO 20345  S1</v>
      </c>
      <c r="X8" s="1" t="s">
        <v>113</v>
      </c>
      <c r="Y8" s="14" t="s">
        <v>67</v>
      </c>
      <c r="Z8" s="1" t="s">
        <v>3</v>
      </c>
      <c r="AA8" s="21"/>
      <c r="AB8" s="21"/>
      <c r="AC8" s="21"/>
      <c r="AD8" s="21"/>
      <c r="AH8" s="1">
        <v>42</v>
      </c>
    </row>
    <row r="9" spans="2:34" ht="7.5" customHeight="1" x14ac:dyDescent="0.3">
      <c r="B9" s="6"/>
      <c r="C9" s="6"/>
      <c r="D9" s="6"/>
      <c r="E9" s="6"/>
      <c r="F9" s="6"/>
      <c r="G9" s="7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14" t="s">
        <v>78</v>
      </c>
      <c r="T9" s="14" t="s">
        <v>68</v>
      </c>
      <c r="U9" s="14" t="str">
        <f t="shared" si="0"/>
        <v>TOBIAS S1P</v>
      </c>
      <c r="V9" s="14" t="s">
        <v>14</v>
      </c>
      <c r="W9" s="14" t="str">
        <f t="shared" si="1"/>
        <v>EN ISO 20345  S1P</v>
      </c>
      <c r="X9" s="1" t="s">
        <v>113</v>
      </c>
      <c r="Y9" s="14" t="s">
        <v>68</v>
      </c>
      <c r="Z9" s="1" t="s">
        <v>3</v>
      </c>
      <c r="AA9" s="20"/>
      <c r="AB9" s="20"/>
      <c r="AC9" s="20"/>
      <c r="AD9" s="20"/>
      <c r="AH9" s="1">
        <v>43</v>
      </c>
    </row>
    <row r="10" spans="2:34" s="8" customFormat="1" ht="22.5" customHeight="1" x14ac:dyDescent="0.3">
      <c r="B10" s="48" t="s">
        <v>144</v>
      </c>
      <c r="C10" s="48"/>
      <c r="D10" s="48"/>
      <c r="E10" s="48"/>
      <c r="F10" s="48"/>
      <c r="G10" s="48"/>
      <c r="J10" s="15"/>
      <c r="K10" s="15"/>
      <c r="L10" s="28"/>
      <c r="M10" s="28"/>
      <c r="N10" s="64" t="s">
        <v>5</v>
      </c>
      <c r="O10" s="64"/>
      <c r="P10" s="64"/>
      <c r="Q10" s="64"/>
      <c r="R10" s="28"/>
      <c r="S10" s="14" t="s">
        <v>72</v>
      </c>
      <c r="T10" s="14" t="s">
        <v>67</v>
      </c>
      <c r="U10" s="14" t="str">
        <f t="shared" si="0"/>
        <v>DAVID S1</v>
      </c>
      <c r="V10" s="14" t="s">
        <v>15</v>
      </c>
      <c r="W10" s="14" t="str">
        <f t="shared" si="1"/>
        <v>EN ISO 20345  S1</v>
      </c>
      <c r="X10" s="1" t="s">
        <v>113</v>
      </c>
      <c r="Y10" s="14" t="s">
        <v>67</v>
      </c>
      <c r="Z10" s="1" t="s">
        <v>3</v>
      </c>
      <c r="AA10" s="21"/>
      <c r="AB10" s="21"/>
      <c r="AC10" s="21"/>
      <c r="AD10" s="21"/>
      <c r="AE10" s="22"/>
      <c r="AF10" s="22"/>
      <c r="AH10" s="1">
        <v>44</v>
      </c>
    </row>
    <row r="11" spans="2:34" ht="21.75" customHeight="1" x14ac:dyDescent="0.3">
      <c r="B11" s="49" t="str">
        <f>VLOOKUP(N10,U1:Z41,3,FALSE)</f>
        <v xml:space="preserve">  </v>
      </c>
      <c r="C11" s="49"/>
      <c r="D11" s="49"/>
      <c r="E11" s="49"/>
      <c r="F11" s="49"/>
      <c r="G11" s="49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14" t="s">
        <v>72</v>
      </c>
      <c r="T11" s="14" t="s">
        <v>68</v>
      </c>
      <c r="U11" s="14" t="str">
        <f t="shared" si="0"/>
        <v>DAVID S1P</v>
      </c>
      <c r="V11" s="14" t="s">
        <v>16</v>
      </c>
      <c r="W11" s="14" t="str">
        <f t="shared" si="1"/>
        <v>EN ISO 20345  S1P</v>
      </c>
      <c r="X11" s="1" t="s">
        <v>113</v>
      </c>
      <c r="Y11" s="14" t="s">
        <v>68</v>
      </c>
      <c r="Z11" s="1" t="s">
        <v>3</v>
      </c>
      <c r="AA11" s="19"/>
      <c r="AB11" s="19"/>
      <c r="AC11" s="19"/>
      <c r="AD11" s="19"/>
      <c r="AH11" s="1">
        <v>45</v>
      </c>
    </row>
    <row r="12" spans="2:34" ht="7.5" customHeight="1" x14ac:dyDescent="0.3">
      <c r="B12" s="23"/>
      <c r="C12" s="23"/>
      <c r="D12" s="23"/>
      <c r="E12" s="5"/>
      <c r="F12" s="5"/>
      <c r="G12" s="5"/>
      <c r="H12" s="5"/>
      <c r="I12" s="9"/>
      <c r="J12" s="9"/>
      <c r="K12" s="9"/>
      <c r="L12" s="9"/>
      <c r="M12" s="9"/>
      <c r="N12" s="9"/>
      <c r="O12" s="9"/>
      <c r="P12" s="9"/>
      <c r="Q12" s="9"/>
      <c r="R12" s="9"/>
      <c r="S12" s="14" t="s">
        <v>73</v>
      </c>
      <c r="T12" s="14" t="s">
        <v>67</v>
      </c>
      <c r="U12" s="14" t="str">
        <f t="shared" si="0"/>
        <v>SEAMEX AIR S1</v>
      </c>
      <c r="V12" s="14" t="s">
        <v>17</v>
      </c>
      <c r="W12" s="14" t="str">
        <f t="shared" si="1"/>
        <v>EN ISO 20345  S1</v>
      </c>
      <c r="X12" s="1" t="s">
        <v>113</v>
      </c>
      <c r="Y12" s="14" t="s">
        <v>67</v>
      </c>
      <c r="Z12" s="1" t="s">
        <v>3</v>
      </c>
      <c r="AA12" s="21"/>
      <c r="AB12" s="21"/>
      <c r="AC12" s="21"/>
      <c r="AD12" s="21"/>
      <c r="AH12" s="1">
        <v>46</v>
      </c>
    </row>
    <row r="13" spans="2:34" ht="22.5" customHeight="1" x14ac:dyDescent="0.3">
      <c r="B13" s="48" t="s">
        <v>6</v>
      </c>
      <c r="C13" s="48"/>
      <c r="D13" s="48"/>
      <c r="E13" s="48"/>
      <c r="F13" s="48"/>
      <c r="G13" s="48"/>
      <c r="S13" s="14" t="s">
        <v>73</v>
      </c>
      <c r="T13" s="14" t="s">
        <v>68</v>
      </c>
      <c r="U13" s="14" t="str">
        <f t="shared" si="0"/>
        <v>SEAMEX AIR S1P</v>
      </c>
      <c r="V13" s="14" t="s">
        <v>18</v>
      </c>
      <c r="W13" s="14" t="str">
        <f t="shared" si="1"/>
        <v>EN ISO 20345  S1P</v>
      </c>
      <c r="X13" s="1" t="s">
        <v>113</v>
      </c>
      <c r="Y13" s="14" t="s">
        <v>68</v>
      </c>
      <c r="Z13" s="1" t="s">
        <v>3</v>
      </c>
      <c r="AA13" s="19"/>
      <c r="AB13" s="19"/>
      <c r="AC13" s="19"/>
      <c r="AD13" s="19"/>
      <c r="AH13" s="1">
        <v>47</v>
      </c>
    </row>
    <row r="14" spans="2:34" ht="21.75" customHeight="1" x14ac:dyDescent="0.3">
      <c r="B14" s="49" t="str">
        <f>VLOOKUP(N10,U1:Z41,2,FALSE)</f>
        <v xml:space="preserve">  </v>
      </c>
      <c r="C14" s="49"/>
      <c r="D14" s="49"/>
      <c r="E14" s="49"/>
      <c r="F14" s="49"/>
      <c r="G14" s="49"/>
      <c r="S14" s="14" t="s">
        <v>74</v>
      </c>
      <c r="T14" s="14" t="s">
        <v>70</v>
      </c>
      <c r="U14" s="14" t="str">
        <f t="shared" si="0"/>
        <v>SEAMEX M2 S2</v>
      </c>
      <c r="V14" s="14" t="s">
        <v>19</v>
      </c>
      <c r="W14" s="14" t="str">
        <f t="shared" si="1"/>
        <v>EN ISO 20345  S2</v>
      </c>
      <c r="X14" s="1" t="s">
        <v>113</v>
      </c>
      <c r="Y14" s="14" t="s">
        <v>70</v>
      </c>
      <c r="Z14" s="1" t="s">
        <v>3</v>
      </c>
      <c r="AA14" s="21"/>
      <c r="AB14" s="21"/>
      <c r="AC14" s="21"/>
      <c r="AD14" s="21"/>
      <c r="AH14" s="1">
        <v>48</v>
      </c>
    </row>
    <row r="15" spans="2:34" ht="53.25" customHeight="1" x14ac:dyDescent="0.3">
      <c r="B15" s="66" t="s">
        <v>117</v>
      </c>
      <c r="C15" s="66"/>
      <c r="D15" s="58"/>
      <c r="E15" s="58"/>
      <c r="F15" s="58"/>
      <c r="G15" s="58"/>
      <c r="H15" s="58"/>
      <c r="I15" s="58"/>
      <c r="J15" s="58"/>
      <c r="K15" s="58"/>
      <c r="L15" s="58"/>
      <c r="M15" s="51" t="str">
        <f>VLOOKUP(N10,U1:Z41,6,FALSE)</f>
        <v>Schuh ist bereits gekauft und beim Kunden(Bitte ankreuzen)</v>
      </c>
      <c r="N15" s="51"/>
      <c r="O15" s="51"/>
      <c r="P15" s="51"/>
      <c r="Q15" s="51"/>
      <c r="R15" s="36"/>
      <c r="S15" s="14" t="s">
        <v>74</v>
      </c>
      <c r="T15" s="14" t="s">
        <v>71</v>
      </c>
      <c r="U15" s="14" t="str">
        <f t="shared" si="0"/>
        <v>SEAMEX M2 S3</v>
      </c>
      <c r="V15" s="14" t="s">
        <v>20</v>
      </c>
      <c r="W15" s="14" t="str">
        <f t="shared" si="1"/>
        <v>EN ISO 20345  S3</v>
      </c>
      <c r="X15" s="1" t="s">
        <v>113</v>
      </c>
      <c r="Y15" s="14" t="s">
        <v>71</v>
      </c>
      <c r="Z15" s="1" t="s">
        <v>3</v>
      </c>
      <c r="AA15" s="19"/>
      <c r="AB15" s="19"/>
      <c r="AC15" s="19"/>
      <c r="AD15" s="19"/>
      <c r="AH15" s="1">
        <v>49</v>
      </c>
    </row>
    <row r="16" spans="2:34" ht="8.25" customHeight="1" x14ac:dyDescent="0.3">
      <c r="B16" s="26"/>
      <c r="C16" s="26"/>
      <c r="D16" s="25"/>
      <c r="E16" s="2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14" t="s">
        <v>75</v>
      </c>
      <c r="T16" s="14" t="s">
        <v>70</v>
      </c>
      <c r="U16" s="14" t="str">
        <f t="shared" si="0"/>
        <v>SEAMEX M2 OUTBACK S2</v>
      </c>
      <c r="V16" s="14" t="s">
        <v>21</v>
      </c>
      <c r="W16" s="14" t="str">
        <f t="shared" si="1"/>
        <v>EN ISO 20345  S2</v>
      </c>
      <c r="X16" s="1" t="s">
        <v>113</v>
      </c>
      <c r="Y16" s="14" t="s">
        <v>70</v>
      </c>
      <c r="Z16" s="1" t="s">
        <v>3</v>
      </c>
      <c r="AA16" s="21"/>
      <c r="AB16" s="21"/>
      <c r="AC16" s="21"/>
      <c r="AD16" s="21"/>
      <c r="AH16" s="1">
        <v>50</v>
      </c>
    </row>
    <row r="17" spans="2:37" ht="21.75" customHeight="1" x14ac:dyDescent="0.3">
      <c r="B17" s="54" t="s">
        <v>114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14" t="s">
        <v>75</v>
      </c>
      <c r="T17" s="14" t="s">
        <v>71</v>
      </c>
      <c r="U17" s="14" t="str">
        <f t="shared" si="0"/>
        <v>SEAMEX M2 OUTBACK S3</v>
      </c>
      <c r="V17" s="14" t="s">
        <v>22</v>
      </c>
      <c r="W17" s="14" t="str">
        <f t="shared" si="1"/>
        <v>EN ISO 20345  S3</v>
      </c>
      <c r="X17" s="1" t="s">
        <v>113</v>
      </c>
      <c r="Y17" s="14" t="s">
        <v>71</v>
      </c>
      <c r="Z17" s="1" t="s">
        <v>3</v>
      </c>
      <c r="AA17" s="17"/>
      <c r="AB17" s="17"/>
      <c r="AC17" s="17"/>
      <c r="AD17" s="17"/>
      <c r="AH17" s="1">
        <v>51</v>
      </c>
    </row>
    <row r="18" spans="2:37" ht="15" customHeight="1" x14ac:dyDescent="0.3">
      <c r="B18" s="6"/>
      <c r="C18" s="6"/>
      <c r="D18" s="6"/>
      <c r="E18" s="7"/>
      <c r="G18" s="16"/>
      <c r="I18" s="65"/>
      <c r="J18" s="65"/>
      <c r="S18" s="14" t="s">
        <v>79</v>
      </c>
      <c r="T18" s="14" t="s">
        <v>70</v>
      </c>
      <c r="U18" s="14" t="str">
        <f t="shared" si="0"/>
        <v>SEAMEX M1 S2</v>
      </c>
      <c r="V18" s="14" t="s">
        <v>23</v>
      </c>
      <c r="W18" s="14" t="str">
        <f t="shared" si="1"/>
        <v>EN ISO 20345  S2</v>
      </c>
      <c r="X18" s="1" t="s">
        <v>113</v>
      </c>
      <c r="Y18" s="14" t="s">
        <v>70</v>
      </c>
      <c r="Z18" s="1" t="s">
        <v>3</v>
      </c>
      <c r="AA18" s="19"/>
      <c r="AB18" s="19"/>
      <c r="AC18" s="19"/>
      <c r="AD18" s="19"/>
      <c r="AH18" s="1">
        <v>52</v>
      </c>
    </row>
    <row r="19" spans="2:37" ht="15" customHeight="1" x14ac:dyDescent="0.3">
      <c r="B19" s="52" t="s">
        <v>128</v>
      </c>
      <c r="C19" s="52"/>
      <c r="D19" s="52"/>
      <c r="E19" s="52" t="s">
        <v>129</v>
      </c>
      <c r="F19" s="52"/>
      <c r="G19" s="52"/>
      <c r="H19" s="52"/>
      <c r="I19" s="52"/>
      <c r="J19" s="52"/>
      <c r="K19" s="52"/>
      <c r="L19" s="52"/>
      <c r="M19" s="57"/>
      <c r="N19" s="57"/>
      <c r="O19" s="52"/>
      <c r="P19" s="52"/>
      <c r="Q19" s="57"/>
      <c r="R19" s="57"/>
      <c r="S19" s="14" t="s">
        <v>79</v>
      </c>
      <c r="T19" s="14" t="s">
        <v>71</v>
      </c>
      <c r="U19" s="14" t="str">
        <f t="shared" si="0"/>
        <v>SEAMEX M1 S3</v>
      </c>
      <c r="V19" s="14" t="s">
        <v>24</v>
      </c>
      <c r="W19" s="14" t="str">
        <f t="shared" si="1"/>
        <v>EN ISO 20345  S3</v>
      </c>
      <c r="X19" s="1" t="s">
        <v>113</v>
      </c>
      <c r="Y19" s="14" t="s">
        <v>71</v>
      </c>
      <c r="Z19" s="1" t="s">
        <v>3</v>
      </c>
      <c r="AA19" s="19"/>
      <c r="AB19" s="19"/>
      <c r="AC19" s="19"/>
      <c r="AD19" s="19"/>
    </row>
    <row r="20" spans="2:37" ht="31.5" customHeight="1" x14ac:dyDescent="0.3">
      <c r="C20" s="50" t="s">
        <v>136</v>
      </c>
      <c r="D20" s="50"/>
      <c r="E20" s="50"/>
      <c r="F20" s="50" t="s">
        <v>137</v>
      </c>
      <c r="G20" s="50"/>
      <c r="H20" s="50"/>
      <c r="I20" s="50"/>
      <c r="J20" s="50" t="s">
        <v>138</v>
      </c>
      <c r="K20" s="50"/>
      <c r="L20" s="50"/>
      <c r="M20" s="50"/>
      <c r="N20" s="50"/>
      <c r="P20" s="5" t="s">
        <v>116</v>
      </c>
      <c r="Q20" s="5"/>
      <c r="S20" s="14" t="s">
        <v>80</v>
      </c>
      <c r="T20" s="14" t="s">
        <v>70</v>
      </c>
      <c r="U20" s="14" t="str">
        <f t="shared" si="0"/>
        <v>SEAMEX M1 OUTBACK S2</v>
      </c>
      <c r="V20" s="14" t="s">
        <v>25</v>
      </c>
      <c r="W20" s="14" t="str">
        <f t="shared" si="1"/>
        <v>EN ISO 20345  S2</v>
      </c>
      <c r="X20" s="1" t="s">
        <v>113</v>
      </c>
      <c r="Y20" s="14" t="s">
        <v>70</v>
      </c>
      <c r="Z20" s="1" t="s">
        <v>3</v>
      </c>
      <c r="AA20" s="19"/>
      <c r="AB20" s="19"/>
      <c r="AC20" s="19"/>
      <c r="AD20" s="19"/>
    </row>
    <row r="21" spans="2:37" ht="10.5" customHeight="1" x14ac:dyDescent="0.3"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P21" s="5"/>
      <c r="Q21" s="5"/>
      <c r="S21" s="14" t="s">
        <v>80</v>
      </c>
      <c r="T21" s="14" t="s">
        <v>70</v>
      </c>
      <c r="U21" s="14" t="str">
        <f t="shared" ref="U21" si="2">S21&amp;T21</f>
        <v>SEAMEX M1 OUTBACK S2</v>
      </c>
      <c r="V21" s="14" t="s">
        <v>25</v>
      </c>
      <c r="W21" s="14" t="str">
        <f t="shared" ref="W21" si="3">X21&amp;Y21</f>
        <v>EN ISO 20345  S2</v>
      </c>
      <c r="X21" s="1" t="s">
        <v>113</v>
      </c>
      <c r="Y21" s="14" t="s">
        <v>70</v>
      </c>
      <c r="Z21" s="1" t="s">
        <v>3</v>
      </c>
      <c r="AA21" s="19"/>
      <c r="AB21" s="19"/>
      <c r="AC21" s="19"/>
      <c r="AD21" s="19"/>
    </row>
    <row r="22" spans="2:37" ht="18" customHeight="1" x14ac:dyDescent="0.3">
      <c r="B22" s="34" t="s">
        <v>146</v>
      </c>
      <c r="S22" s="14" t="s">
        <v>80</v>
      </c>
      <c r="T22" s="14" t="s">
        <v>71</v>
      </c>
      <c r="U22" s="14" t="str">
        <f t="shared" si="0"/>
        <v>SEAMEX M1 OUTBACK S3</v>
      </c>
      <c r="V22" s="14" t="s">
        <v>26</v>
      </c>
      <c r="W22" s="14" t="str">
        <f t="shared" si="1"/>
        <v>EN ISO 20345  S3</v>
      </c>
      <c r="X22" s="1" t="s">
        <v>113</v>
      </c>
      <c r="Y22" s="14" t="s">
        <v>71</v>
      </c>
      <c r="Z22" s="1" t="s">
        <v>3</v>
      </c>
      <c r="AA22" s="19"/>
      <c r="AB22" s="19"/>
      <c r="AC22" s="19"/>
      <c r="AD22" s="19"/>
    </row>
    <row r="23" spans="2:37" ht="15" customHeight="1" x14ac:dyDescent="0.3">
      <c r="B23" s="39">
        <v>36</v>
      </c>
      <c r="C23" s="39">
        <v>37</v>
      </c>
      <c r="D23" s="39">
        <v>38</v>
      </c>
      <c r="E23" s="39">
        <v>39</v>
      </c>
      <c r="F23" s="39">
        <v>40</v>
      </c>
      <c r="G23" s="39">
        <v>41</v>
      </c>
      <c r="H23" s="39">
        <v>42</v>
      </c>
      <c r="I23" s="39">
        <v>43</v>
      </c>
      <c r="J23" s="39">
        <v>44</v>
      </c>
      <c r="K23" s="39">
        <v>45</v>
      </c>
      <c r="L23" s="39">
        <v>46</v>
      </c>
      <c r="M23" s="39">
        <v>47</v>
      </c>
      <c r="N23" s="39">
        <v>48</v>
      </c>
      <c r="O23" s="39">
        <v>49</v>
      </c>
      <c r="P23" s="39">
        <v>50</v>
      </c>
      <c r="Q23" s="39">
        <v>51</v>
      </c>
      <c r="R23" s="39">
        <v>52</v>
      </c>
      <c r="S23" s="14" t="s">
        <v>81</v>
      </c>
      <c r="T23" s="14" t="s">
        <v>71</v>
      </c>
      <c r="U23" s="14" t="str">
        <f t="shared" si="0"/>
        <v>Leather_PRO M2 S3</v>
      </c>
      <c r="V23" s="14" t="s">
        <v>27</v>
      </c>
      <c r="W23" s="14" t="str">
        <f t="shared" si="1"/>
        <v>EN ISO 20345  S3</v>
      </c>
      <c r="X23" s="1" t="s">
        <v>113</v>
      </c>
      <c r="Y23" s="14" t="s">
        <v>71</v>
      </c>
      <c r="Z23" s="1" t="s">
        <v>3</v>
      </c>
      <c r="AA23" s="19"/>
      <c r="AB23" s="19"/>
      <c r="AC23" s="19"/>
      <c r="AD23" s="19"/>
    </row>
    <row r="24" spans="2:37" s="45" customFormat="1" ht="18" customHeight="1" x14ac:dyDescent="0.3">
      <c r="B24" s="42"/>
      <c r="C24" s="42"/>
      <c r="D24" s="42"/>
      <c r="E24" s="43"/>
      <c r="F24" s="43"/>
      <c r="G24" s="43"/>
      <c r="H24" s="43"/>
      <c r="I24" s="43"/>
      <c r="J24" s="43"/>
      <c r="K24" s="43"/>
      <c r="L24" s="43"/>
      <c r="M24" s="43"/>
      <c r="N24" s="42"/>
      <c r="O24" s="42"/>
      <c r="P24" s="42"/>
      <c r="Q24" s="42"/>
      <c r="R24" s="42"/>
      <c r="S24" s="44" t="s">
        <v>82</v>
      </c>
      <c r="T24" s="44" t="s">
        <v>70</v>
      </c>
      <c r="U24" s="44" t="str">
        <f t="shared" si="0"/>
        <v>FELIX S2</v>
      </c>
      <c r="V24" s="44" t="s">
        <v>28</v>
      </c>
      <c r="W24" s="44" t="str">
        <f t="shared" si="1"/>
        <v>EN ISO 20345  S2</v>
      </c>
      <c r="X24" s="45" t="s">
        <v>113</v>
      </c>
      <c r="Y24" s="44" t="s">
        <v>70</v>
      </c>
      <c r="Z24" s="45" t="s">
        <v>3</v>
      </c>
      <c r="AA24" s="47"/>
      <c r="AB24" s="47"/>
      <c r="AC24" s="47"/>
      <c r="AD24" s="47"/>
      <c r="AE24" s="46"/>
      <c r="AF24" s="46"/>
    </row>
    <row r="25" spans="2:37" ht="18" customHeight="1" x14ac:dyDescent="0.3">
      <c r="B25" s="24"/>
      <c r="C25" s="24"/>
      <c r="D25" s="24"/>
      <c r="E25" s="40"/>
      <c r="F25" s="40"/>
      <c r="G25" s="40"/>
      <c r="H25" s="40"/>
      <c r="I25" s="40"/>
      <c r="J25" s="40"/>
      <c r="K25" s="40"/>
      <c r="L25" s="40"/>
      <c r="M25" s="40"/>
      <c r="O25" s="59" t="s">
        <v>147</v>
      </c>
      <c r="P25" s="59"/>
      <c r="Q25" s="41">
        <f>SUM(B24:R24)</f>
        <v>0</v>
      </c>
      <c r="R25" s="41" t="s">
        <v>148</v>
      </c>
      <c r="S25" s="14" t="s">
        <v>82</v>
      </c>
      <c r="T25" s="14" t="s">
        <v>71</v>
      </c>
      <c r="U25" s="14" t="str">
        <f t="shared" si="0"/>
        <v>FELIX S3</v>
      </c>
      <c r="V25" s="14" t="s">
        <v>29</v>
      </c>
      <c r="W25" s="14" t="str">
        <f t="shared" si="1"/>
        <v>EN ISO 20345  S3</v>
      </c>
      <c r="X25" s="1" t="s">
        <v>113</v>
      </c>
      <c r="Y25" s="14" t="s">
        <v>71</v>
      </c>
      <c r="Z25" s="1" t="s">
        <v>3</v>
      </c>
      <c r="AA25" s="19"/>
      <c r="AB25" s="19"/>
      <c r="AC25" s="19"/>
      <c r="AD25" s="19"/>
    </row>
    <row r="26" spans="2:37" ht="18" customHeight="1" x14ac:dyDescent="0.3">
      <c r="B26" s="57" t="s">
        <v>139</v>
      </c>
      <c r="C26" s="57"/>
      <c r="D26" s="57"/>
      <c r="E26" s="57"/>
      <c r="F26" s="57"/>
      <c r="G26" s="57"/>
      <c r="H26" s="57"/>
      <c r="I26" s="57"/>
      <c r="J26" s="57"/>
      <c r="K26" s="57"/>
      <c r="L26" s="37"/>
      <c r="M26" s="37"/>
      <c r="N26" s="37"/>
      <c r="O26" s="38"/>
      <c r="P26" s="38"/>
      <c r="Q26" s="37"/>
      <c r="R26" s="37"/>
      <c r="S26" s="14" t="s">
        <v>83</v>
      </c>
      <c r="T26" s="14" t="s">
        <v>70</v>
      </c>
      <c r="U26" s="14" t="str">
        <f t="shared" si="0"/>
        <v>FABIAN S2</v>
      </c>
      <c r="V26" s="14" t="s">
        <v>30</v>
      </c>
      <c r="W26" s="14" t="str">
        <f t="shared" si="1"/>
        <v>EN ISO 20345  S2</v>
      </c>
      <c r="X26" s="1" t="s">
        <v>113</v>
      </c>
      <c r="Y26" s="14" t="s">
        <v>70</v>
      </c>
      <c r="Z26" s="1" t="s">
        <v>3</v>
      </c>
      <c r="AA26" s="19"/>
      <c r="AB26" s="19"/>
      <c r="AC26" s="19"/>
      <c r="AD26" s="19"/>
    </row>
    <row r="27" spans="2:37" ht="23.25" customHeight="1" x14ac:dyDescent="0.3">
      <c r="B27" s="1" t="s">
        <v>123</v>
      </c>
      <c r="E27" s="53" t="s">
        <v>118</v>
      </c>
      <c r="F27" s="53"/>
      <c r="G27" s="53"/>
      <c r="H27" s="53"/>
      <c r="I27" s="53"/>
      <c r="J27" s="53"/>
      <c r="K27" s="53"/>
      <c r="L27" s="53"/>
      <c r="M27" s="1" t="s">
        <v>131</v>
      </c>
      <c r="O27" s="56"/>
      <c r="P27" s="56"/>
      <c r="Q27" s="1" t="s">
        <v>132</v>
      </c>
      <c r="S27" s="14" t="s">
        <v>83</v>
      </c>
      <c r="T27" s="14" t="s">
        <v>71</v>
      </c>
      <c r="U27" s="14" t="str">
        <f t="shared" si="0"/>
        <v>FABIAN S3</v>
      </c>
      <c r="V27" s="14" t="s">
        <v>31</v>
      </c>
      <c r="W27" s="14" t="str">
        <f t="shared" si="1"/>
        <v>EN ISO 20345  S3</v>
      </c>
      <c r="X27" s="1" t="s">
        <v>113</v>
      </c>
      <c r="Y27" s="14" t="s">
        <v>71</v>
      </c>
      <c r="Z27" s="1" t="s">
        <v>3</v>
      </c>
      <c r="AA27" s="14"/>
      <c r="AB27" s="14"/>
      <c r="AC27" s="14"/>
      <c r="AD27" s="14"/>
      <c r="AE27" s="14"/>
      <c r="AF27" s="14"/>
      <c r="AG27" s="14"/>
      <c r="AH27" s="14"/>
      <c r="AI27" s="14"/>
    </row>
    <row r="28" spans="2:37" ht="23.25" customHeight="1" x14ac:dyDescent="0.3">
      <c r="B28" s="1" t="s">
        <v>125</v>
      </c>
      <c r="E28" s="53" t="s">
        <v>120</v>
      </c>
      <c r="F28" s="53"/>
      <c r="G28" s="53" t="s">
        <v>120</v>
      </c>
      <c r="H28" s="53" t="s">
        <v>120</v>
      </c>
      <c r="I28" s="53"/>
      <c r="J28" s="53"/>
      <c r="K28" s="53"/>
      <c r="L28" s="53"/>
      <c r="M28" s="1" t="s">
        <v>130</v>
      </c>
      <c r="O28" s="55"/>
      <c r="P28" s="55"/>
      <c r="Q28" s="1" t="s">
        <v>132</v>
      </c>
      <c r="S28" s="14" t="s">
        <v>84</v>
      </c>
      <c r="T28" s="14" t="s">
        <v>70</v>
      </c>
      <c r="U28" s="14" t="str">
        <f t="shared" si="0"/>
        <v>TOM_AIR S2</v>
      </c>
      <c r="V28" s="14" t="s">
        <v>32</v>
      </c>
      <c r="W28" s="14" t="str">
        <f t="shared" si="1"/>
        <v>EN ISO 20345  S2</v>
      </c>
      <c r="X28" s="1" t="s">
        <v>113</v>
      </c>
      <c r="Y28" s="14" t="s">
        <v>70</v>
      </c>
      <c r="Z28" s="1" t="s">
        <v>3</v>
      </c>
      <c r="AA28" s="19"/>
      <c r="AB28" s="19"/>
      <c r="AC28" s="19"/>
      <c r="AD28" s="19"/>
    </row>
    <row r="29" spans="2:37" ht="23.25" customHeight="1" x14ac:dyDescent="0.3">
      <c r="B29" s="1" t="s">
        <v>126</v>
      </c>
      <c r="E29" s="53" t="s">
        <v>121</v>
      </c>
      <c r="F29" s="53"/>
      <c r="G29" s="53" t="s">
        <v>121</v>
      </c>
      <c r="H29" s="53" t="s">
        <v>121</v>
      </c>
      <c r="I29" s="53"/>
      <c r="J29" s="53"/>
      <c r="K29" s="53"/>
      <c r="L29" s="53"/>
      <c r="M29" s="1" t="s">
        <v>134</v>
      </c>
      <c r="O29" s="55"/>
      <c r="P29" s="55"/>
      <c r="Q29" s="1" t="s">
        <v>132</v>
      </c>
      <c r="S29" s="14" t="s">
        <v>84</v>
      </c>
      <c r="T29" s="14" t="s">
        <v>71</v>
      </c>
      <c r="U29" s="14" t="str">
        <f t="shared" si="0"/>
        <v>TOM_AIR S3</v>
      </c>
      <c r="V29" s="14" t="s">
        <v>33</v>
      </c>
      <c r="W29" s="14" t="str">
        <f t="shared" si="1"/>
        <v>EN ISO 20345  S3</v>
      </c>
      <c r="X29" s="1" t="s">
        <v>113</v>
      </c>
      <c r="Y29" s="14" t="s">
        <v>71</v>
      </c>
      <c r="Z29" s="1" t="s">
        <v>3</v>
      </c>
      <c r="AA29" s="21"/>
      <c r="AB29" s="21"/>
      <c r="AC29" s="21"/>
      <c r="AD29" s="21"/>
      <c r="AK29" s="30"/>
    </row>
    <row r="30" spans="2:37" ht="23.25" customHeight="1" x14ac:dyDescent="0.3">
      <c r="B30" s="1" t="s">
        <v>127</v>
      </c>
      <c r="E30" s="53" t="s">
        <v>122</v>
      </c>
      <c r="F30" s="53"/>
      <c r="G30" s="53" t="s">
        <v>122</v>
      </c>
      <c r="H30" s="53" t="s">
        <v>122</v>
      </c>
      <c r="I30" s="53"/>
      <c r="J30" s="53"/>
      <c r="K30" s="53"/>
      <c r="L30" s="53"/>
      <c r="M30" s="1" t="s">
        <v>135</v>
      </c>
      <c r="O30" s="55"/>
      <c r="P30" s="55"/>
      <c r="Q30" s="1" t="s">
        <v>132</v>
      </c>
      <c r="S30" s="14" t="s">
        <v>85</v>
      </c>
      <c r="T30" s="14" t="s">
        <v>70</v>
      </c>
      <c r="U30" s="14" t="str">
        <f t="shared" si="0"/>
        <v>MORITZ S2</v>
      </c>
      <c r="V30" s="14" t="s">
        <v>34</v>
      </c>
      <c r="W30" s="14" t="str">
        <f t="shared" si="1"/>
        <v>EN ISO 20345  S2</v>
      </c>
      <c r="X30" s="1" t="s">
        <v>113</v>
      </c>
      <c r="Y30" s="14" t="s">
        <v>70</v>
      </c>
      <c r="Z30" s="1" t="s">
        <v>3</v>
      </c>
      <c r="AA30" s="17"/>
      <c r="AB30" s="17"/>
      <c r="AC30" s="17"/>
      <c r="AD30" s="17"/>
      <c r="AK30" s="31"/>
    </row>
    <row r="31" spans="2:37" ht="23.25" customHeight="1" x14ac:dyDescent="0.3">
      <c r="B31" s="1" t="s">
        <v>124</v>
      </c>
      <c r="E31" s="53" t="s">
        <v>119</v>
      </c>
      <c r="F31" s="53"/>
      <c r="G31" s="53"/>
      <c r="H31" s="53"/>
      <c r="I31" s="53"/>
      <c r="J31" s="53"/>
      <c r="K31" s="53"/>
      <c r="L31" s="53"/>
      <c r="O31" s="55"/>
      <c r="P31" s="55"/>
      <c r="Q31" s="1" t="s">
        <v>133</v>
      </c>
      <c r="S31" s="14" t="s">
        <v>85</v>
      </c>
      <c r="T31" s="14" t="s">
        <v>71</v>
      </c>
      <c r="U31" s="14" t="str">
        <f t="shared" si="0"/>
        <v>MORITZ S3</v>
      </c>
      <c r="V31" s="14" t="s">
        <v>35</v>
      </c>
      <c r="W31" s="14" t="str">
        <f t="shared" si="1"/>
        <v>EN ISO 20345  S3</v>
      </c>
      <c r="X31" s="1" t="s">
        <v>113</v>
      </c>
      <c r="Y31" s="14" t="s">
        <v>71</v>
      </c>
      <c r="Z31" s="1" t="s">
        <v>3</v>
      </c>
      <c r="AA31" s="19"/>
      <c r="AB31" s="19"/>
      <c r="AC31" s="19"/>
      <c r="AD31" s="19"/>
      <c r="AK31" s="32"/>
    </row>
    <row r="32" spans="2:37" ht="15" customHeight="1" x14ac:dyDescent="0.3">
      <c r="S32" s="14" t="s">
        <v>86</v>
      </c>
      <c r="T32" s="14" t="s">
        <v>70</v>
      </c>
      <c r="U32" s="14" t="str">
        <f t="shared" si="0"/>
        <v>MAX S2</v>
      </c>
      <c r="V32" s="14" t="s">
        <v>36</v>
      </c>
      <c r="W32" s="14" t="str">
        <f t="shared" si="1"/>
        <v>EN ISO 20345  S2</v>
      </c>
      <c r="X32" s="1" t="s">
        <v>113</v>
      </c>
      <c r="Y32" s="14" t="s">
        <v>70</v>
      </c>
      <c r="Z32" s="1" t="s">
        <v>3</v>
      </c>
      <c r="AA32" s="17"/>
      <c r="AB32" s="17"/>
      <c r="AC32" s="17"/>
      <c r="AD32" s="17"/>
      <c r="AK32" s="33"/>
    </row>
    <row r="33" spans="19:37" ht="15.75" customHeight="1" x14ac:dyDescent="0.3">
      <c r="S33" s="14" t="s">
        <v>86</v>
      </c>
      <c r="T33" s="14" t="s">
        <v>71</v>
      </c>
      <c r="U33" s="14" t="str">
        <f t="shared" si="0"/>
        <v>MAX S3</v>
      </c>
      <c r="V33" s="14" t="s">
        <v>37</v>
      </c>
      <c r="W33" s="14" t="str">
        <f t="shared" si="1"/>
        <v>EN ISO 20345  S3</v>
      </c>
      <c r="X33" s="1" t="s">
        <v>113</v>
      </c>
      <c r="Y33" s="14" t="s">
        <v>71</v>
      </c>
      <c r="Z33" s="1" t="s">
        <v>3</v>
      </c>
      <c r="AA33" s="19"/>
      <c r="AB33" s="19"/>
      <c r="AC33" s="19"/>
      <c r="AD33" s="19"/>
      <c r="AK33" s="33"/>
    </row>
    <row r="34" spans="19:37" ht="15.75" customHeight="1" x14ac:dyDescent="0.3">
      <c r="S34" s="14" t="s">
        <v>87</v>
      </c>
      <c r="T34" s="14" t="s">
        <v>71</v>
      </c>
      <c r="U34" s="14" t="str">
        <f t="shared" si="0"/>
        <v>Leather_PRO M1 S3</v>
      </c>
      <c r="V34" s="14" t="s">
        <v>38</v>
      </c>
      <c r="W34" s="14" t="str">
        <f t="shared" si="1"/>
        <v>EN ISO 20345  S3</v>
      </c>
      <c r="X34" s="1" t="s">
        <v>113</v>
      </c>
      <c r="Y34" s="14" t="s">
        <v>71</v>
      </c>
      <c r="Z34" s="1" t="s">
        <v>3</v>
      </c>
      <c r="AA34" s="17"/>
      <c r="AB34" s="17"/>
      <c r="AC34" s="17"/>
      <c r="AD34" s="17"/>
    </row>
    <row r="35" spans="19:37" ht="6.75" customHeight="1" x14ac:dyDescent="0.3">
      <c r="S35" s="14" t="s">
        <v>88</v>
      </c>
      <c r="T35" s="14" t="s">
        <v>70</v>
      </c>
      <c r="U35" s="14" t="str">
        <f t="shared" si="0"/>
        <v>TIM_AIR S2</v>
      </c>
      <c r="V35" s="14" t="s">
        <v>39</v>
      </c>
      <c r="W35" s="14" t="str">
        <f t="shared" si="1"/>
        <v>EN ISO 20345  S2</v>
      </c>
      <c r="X35" s="1" t="s">
        <v>113</v>
      </c>
      <c r="Y35" s="14" t="s">
        <v>70</v>
      </c>
      <c r="Z35" s="1" t="s">
        <v>3</v>
      </c>
      <c r="AA35" s="17"/>
      <c r="AB35" s="17"/>
      <c r="AC35" s="17"/>
      <c r="AD35" s="17"/>
    </row>
    <row r="36" spans="19:37" ht="15" customHeight="1" x14ac:dyDescent="0.3">
      <c r="S36" s="14" t="s">
        <v>88</v>
      </c>
      <c r="T36" s="14" t="s">
        <v>71</v>
      </c>
      <c r="U36" s="14" t="str">
        <f t="shared" si="0"/>
        <v>TIM_AIR S3</v>
      </c>
      <c r="V36" s="14" t="s">
        <v>40</v>
      </c>
      <c r="W36" s="14" t="str">
        <f t="shared" si="1"/>
        <v>EN ISO 20345  S3</v>
      </c>
      <c r="X36" s="1" t="s">
        <v>113</v>
      </c>
      <c r="Y36" s="14" t="s">
        <v>71</v>
      </c>
      <c r="Z36" s="1" t="s">
        <v>3</v>
      </c>
    </row>
    <row r="37" spans="19:37" ht="45" x14ac:dyDescent="0.3">
      <c r="S37" s="14" t="s">
        <v>89</v>
      </c>
      <c r="T37" s="14" t="s">
        <v>70</v>
      </c>
      <c r="U37" s="14" t="str">
        <f t="shared" si="0"/>
        <v>MARCEL_A S2</v>
      </c>
      <c r="V37" s="14" t="s">
        <v>41</v>
      </c>
      <c r="W37" s="14" t="str">
        <f t="shared" si="1"/>
        <v>EN ISO 20345  S2</v>
      </c>
      <c r="X37" s="1" t="s">
        <v>113</v>
      </c>
      <c r="Y37" s="14" t="s">
        <v>70</v>
      </c>
      <c r="Z37" s="1" t="s">
        <v>3</v>
      </c>
    </row>
    <row r="38" spans="19:37" ht="18" customHeight="1" x14ac:dyDescent="0.3">
      <c r="S38" s="14" t="s">
        <v>89</v>
      </c>
      <c r="T38" s="14" t="s">
        <v>71</v>
      </c>
      <c r="U38" s="14" t="str">
        <f t="shared" si="0"/>
        <v>MARCEL_A S3</v>
      </c>
      <c r="V38" s="14" t="s">
        <v>42</v>
      </c>
      <c r="W38" s="14" t="str">
        <f t="shared" si="1"/>
        <v>EN ISO 20345  S3</v>
      </c>
      <c r="X38" s="1" t="s">
        <v>113</v>
      </c>
      <c r="Y38" s="14" t="s">
        <v>71</v>
      </c>
      <c r="Z38" s="1" t="s">
        <v>3</v>
      </c>
    </row>
    <row r="39" spans="19:37" ht="17.25" customHeight="1" x14ac:dyDescent="0.3">
      <c r="S39" s="14" t="s">
        <v>90</v>
      </c>
      <c r="T39" s="14" t="s">
        <v>71</v>
      </c>
      <c r="U39" s="14" t="str">
        <f t="shared" si="0"/>
        <v>NIKI S3</v>
      </c>
      <c r="V39" s="14" t="s">
        <v>43</v>
      </c>
      <c r="W39" s="14" t="str">
        <f t="shared" si="1"/>
        <v>EN ISO 20345  S3</v>
      </c>
      <c r="X39" s="1" t="s">
        <v>113</v>
      </c>
      <c r="Y39" s="14" t="s">
        <v>71</v>
      </c>
      <c r="Z39" s="1" t="s">
        <v>3</v>
      </c>
    </row>
    <row r="40" spans="19:37" ht="36" customHeight="1" x14ac:dyDescent="0.3">
      <c r="S40" s="14" t="s">
        <v>91</v>
      </c>
      <c r="T40" s="14" t="s">
        <v>71</v>
      </c>
      <c r="U40" s="14" t="str">
        <f t="shared" si="0"/>
        <v>MARCEL_B S3</v>
      </c>
      <c r="V40" s="14" t="s">
        <v>44</v>
      </c>
      <c r="W40" s="14" t="str">
        <f t="shared" si="1"/>
        <v>EN ISO 20345  S3</v>
      </c>
      <c r="X40" s="1" t="s">
        <v>113</v>
      </c>
      <c r="Y40" s="14" t="s">
        <v>71</v>
      </c>
      <c r="Z40" s="1" t="s">
        <v>3</v>
      </c>
    </row>
    <row r="41" spans="19:37" ht="7.5" customHeight="1" x14ac:dyDescent="0.3">
      <c r="S41" s="14" t="s">
        <v>140</v>
      </c>
      <c r="T41" s="14" t="s">
        <v>71</v>
      </c>
      <c r="U41" s="14" t="str">
        <f t="shared" si="0"/>
        <v>ERIKS3</v>
      </c>
      <c r="V41" s="14" t="s">
        <v>45</v>
      </c>
      <c r="W41" s="14" t="str">
        <f t="shared" si="1"/>
        <v>EN ISO 20345  S2</v>
      </c>
      <c r="X41" s="1" t="s">
        <v>113</v>
      </c>
      <c r="Y41" s="14" t="s">
        <v>70</v>
      </c>
      <c r="Z41" s="1" t="s">
        <v>3</v>
      </c>
    </row>
    <row r="42" spans="19:37" ht="15" customHeight="1" x14ac:dyDescent="0.3">
      <c r="S42" s="14" t="s">
        <v>142</v>
      </c>
      <c r="T42" s="14" t="s">
        <v>71</v>
      </c>
      <c r="U42" s="14" t="str">
        <f t="shared" ref="U42" si="4">S42&amp;T42</f>
        <v>K II_BLACKS3</v>
      </c>
      <c r="V42" s="14" t="s">
        <v>143</v>
      </c>
      <c r="W42" s="14" t="str">
        <f t="shared" ref="W42" si="5">X42&amp;Y42</f>
        <v>EN ISO 20345  S3</v>
      </c>
      <c r="X42" s="1" t="s">
        <v>113</v>
      </c>
      <c r="Y42" s="14" t="s">
        <v>71</v>
      </c>
      <c r="Z42" s="1" t="s">
        <v>3</v>
      </c>
    </row>
    <row r="43" spans="19:37" ht="16.5" customHeight="1" x14ac:dyDescent="0.3">
      <c r="S43" s="14" t="s">
        <v>92</v>
      </c>
      <c r="T43" s="14" t="s">
        <v>70</v>
      </c>
      <c r="U43" s="14" t="str">
        <f t="shared" si="0"/>
        <v>KL. PRIEL  S2</v>
      </c>
      <c r="V43" s="14" t="s">
        <v>141</v>
      </c>
      <c r="W43" s="14" t="str">
        <f t="shared" si="1"/>
        <v>EN ISO 20345  S2</v>
      </c>
      <c r="X43" s="1" t="s">
        <v>113</v>
      </c>
      <c r="Y43" s="14" t="s">
        <v>70</v>
      </c>
      <c r="Z43" s="1" t="s">
        <v>3</v>
      </c>
    </row>
    <row r="44" spans="19:37" ht="33.75" customHeight="1" x14ac:dyDescent="0.3">
      <c r="S44" s="14" t="s">
        <v>92</v>
      </c>
      <c r="T44" s="14" t="s">
        <v>71</v>
      </c>
      <c r="U44" s="14" t="str">
        <f t="shared" ref="U44" si="6">S44&amp;T44</f>
        <v>KL. PRIEL  S3</v>
      </c>
      <c r="V44" s="14" t="s">
        <v>46</v>
      </c>
      <c r="W44" s="14" t="str">
        <f t="shared" ref="W44" si="7">X44&amp;Y44</f>
        <v>EN ISO 20345  S3</v>
      </c>
      <c r="X44" s="1" t="s">
        <v>113</v>
      </c>
      <c r="Y44" s="14" t="s">
        <v>71</v>
      </c>
      <c r="Z44" s="1" t="s">
        <v>3</v>
      </c>
    </row>
    <row r="45" spans="19:37" ht="15" customHeight="1" x14ac:dyDescent="0.3">
      <c r="S45" s="14" t="s">
        <v>93</v>
      </c>
      <c r="T45" s="14" t="s">
        <v>70</v>
      </c>
      <c r="U45" s="14" t="str">
        <f t="shared" si="0"/>
        <v>GR. PRIEL S2</v>
      </c>
      <c r="V45" s="14" t="s">
        <v>47</v>
      </c>
      <c r="W45" s="14" t="str">
        <f t="shared" si="1"/>
        <v>EN ISO 20345  S2</v>
      </c>
      <c r="X45" s="1" t="s">
        <v>113</v>
      </c>
      <c r="Y45" s="14" t="s">
        <v>70</v>
      </c>
      <c r="Z45" s="1" t="s">
        <v>3</v>
      </c>
    </row>
    <row r="46" spans="19:37" ht="7.5" customHeight="1" x14ac:dyDescent="0.3">
      <c r="S46" s="14" t="s">
        <v>93</v>
      </c>
      <c r="T46" s="14" t="s">
        <v>71</v>
      </c>
      <c r="U46" s="14" t="str">
        <f t="shared" si="0"/>
        <v>GR. PRIEL S3</v>
      </c>
      <c r="V46" s="14" t="s">
        <v>48</v>
      </c>
      <c r="W46" s="14" t="str">
        <f t="shared" si="1"/>
        <v>EN ISO 20345  S3</v>
      </c>
      <c r="X46" s="1" t="s">
        <v>113</v>
      </c>
      <c r="Y46" s="14" t="s">
        <v>71</v>
      </c>
      <c r="Z46" s="1" t="s">
        <v>3</v>
      </c>
    </row>
    <row r="47" spans="19:37" ht="15" customHeight="1" x14ac:dyDescent="0.3">
      <c r="S47" s="14" t="s">
        <v>94</v>
      </c>
      <c r="T47" s="14" t="s">
        <v>71</v>
      </c>
      <c r="U47" s="14" t="str">
        <f t="shared" si="0"/>
        <v>BOB M2 PRO S3</v>
      </c>
      <c r="V47" s="14" t="s">
        <v>49</v>
      </c>
      <c r="W47" s="14" t="str">
        <f t="shared" si="1"/>
        <v>EN ISO 20345  S3</v>
      </c>
      <c r="X47" s="1" t="s">
        <v>113</v>
      </c>
      <c r="Y47" s="14" t="s">
        <v>71</v>
      </c>
      <c r="Z47" s="1" t="s">
        <v>3</v>
      </c>
    </row>
    <row r="48" spans="19:37" ht="15" customHeight="1" x14ac:dyDescent="0.3">
      <c r="S48" s="14" t="s">
        <v>95</v>
      </c>
      <c r="T48" s="14" t="s">
        <v>71</v>
      </c>
      <c r="U48" s="14" t="str">
        <f t="shared" si="0"/>
        <v>BOB M2 S3</v>
      </c>
      <c r="V48" s="14" t="s">
        <v>50</v>
      </c>
      <c r="W48" s="14" t="str">
        <f t="shared" si="1"/>
        <v>EN ISO 20345  S3</v>
      </c>
      <c r="X48" s="1" t="s">
        <v>113</v>
      </c>
      <c r="Y48" s="14" t="s">
        <v>71</v>
      </c>
      <c r="Z48" s="1" t="s">
        <v>3</v>
      </c>
    </row>
    <row r="49" spans="19:26" ht="7.5" customHeight="1" x14ac:dyDescent="0.3">
      <c r="S49" s="14" t="s">
        <v>96</v>
      </c>
      <c r="T49" s="14" t="s">
        <v>71</v>
      </c>
      <c r="U49" s="14" t="str">
        <f t="shared" si="0"/>
        <v>BOB M1 PRO S3</v>
      </c>
      <c r="V49" s="14" t="s">
        <v>51</v>
      </c>
      <c r="W49" s="14" t="str">
        <f t="shared" si="1"/>
        <v>EN ISO 20345  S3</v>
      </c>
      <c r="X49" s="1" t="s">
        <v>113</v>
      </c>
      <c r="Y49" s="14" t="s">
        <v>71</v>
      </c>
      <c r="Z49" s="1" t="s">
        <v>3</v>
      </c>
    </row>
    <row r="50" spans="19:26" ht="15" customHeight="1" x14ac:dyDescent="0.3">
      <c r="S50" s="14" t="s">
        <v>97</v>
      </c>
      <c r="T50" s="14" t="s">
        <v>71</v>
      </c>
      <c r="U50" s="14" t="str">
        <f t="shared" si="0"/>
        <v>BOB M1 S3</v>
      </c>
      <c r="V50" s="14" t="s">
        <v>52</v>
      </c>
      <c r="W50" s="14" t="str">
        <f t="shared" si="1"/>
        <v>EN ISO 20345  S3</v>
      </c>
      <c r="X50" s="1" t="s">
        <v>113</v>
      </c>
      <c r="Y50" s="14" t="s">
        <v>71</v>
      </c>
      <c r="Z50" s="1" t="s">
        <v>3</v>
      </c>
    </row>
    <row r="51" spans="19:26" ht="15" customHeight="1" x14ac:dyDescent="0.3">
      <c r="S51" s="14" t="s">
        <v>98</v>
      </c>
      <c r="T51" s="14" t="s">
        <v>71</v>
      </c>
      <c r="U51" s="14" t="str">
        <f t="shared" si="0"/>
        <v>EASY GO_ PRO S3</v>
      </c>
      <c r="V51" s="14" t="s">
        <v>53</v>
      </c>
      <c r="W51" s="14" t="str">
        <f t="shared" si="1"/>
        <v>EN ISO 20345  S3</v>
      </c>
      <c r="X51" s="1" t="s">
        <v>113</v>
      </c>
      <c r="Y51" s="14" t="s">
        <v>71</v>
      </c>
      <c r="Z51" s="1" t="s">
        <v>3</v>
      </c>
    </row>
    <row r="52" spans="19:26" ht="7.5" customHeight="1" x14ac:dyDescent="0.3">
      <c r="S52" s="14" t="s">
        <v>99</v>
      </c>
      <c r="T52" s="14" t="s">
        <v>71</v>
      </c>
      <c r="U52" s="14" t="str">
        <f t="shared" si="0"/>
        <v>EASY GO_HOT S3</v>
      </c>
      <c r="V52" s="14" t="s">
        <v>54</v>
      </c>
      <c r="W52" s="14" t="str">
        <f t="shared" si="1"/>
        <v>EN ISO 20345  S3</v>
      </c>
      <c r="X52" s="1" t="s">
        <v>113</v>
      </c>
      <c r="Y52" s="14" t="s">
        <v>71</v>
      </c>
      <c r="Z52" s="1" t="s">
        <v>3</v>
      </c>
    </row>
    <row r="53" spans="19:26" ht="15" customHeight="1" x14ac:dyDescent="0.3">
      <c r="S53" s="14" t="s">
        <v>100</v>
      </c>
      <c r="T53" s="14" t="s">
        <v>71</v>
      </c>
      <c r="U53" s="14" t="str">
        <f t="shared" si="0"/>
        <v>EASY GO_AIR S3</v>
      </c>
      <c r="V53" s="14" t="s">
        <v>55</v>
      </c>
      <c r="W53" s="14" t="str">
        <f t="shared" si="1"/>
        <v>EN ISO 20345  S3</v>
      </c>
      <c r="X53" s="1" t="s">
        <v>113</v>
      </c>
      <c r="Y53" s="14" t="s">
        <v>71</v>
      </c>
      <c r="Z53" s="1" t="s">
        <v>3</v>
      </c>
    </row>
    <row r="54" spans="19:26" ht="18" customHeight="1" x14ac:dyDescent="0.3">
      <c r="S54" s="14" t="s">
        <v>101</v>
      </c>
      <c r="T54" s="14" t="s">
        <v>71</v>
      </c>
      <c r="U54" s="14" t="str">
        <f t="shared" si="0"/>
        <v>EASY GO_ STEEL S3</v>
      </c>
      <c r="V54" s="14" t="s">
        <v>56</v>
      </c>
      <c r="W54" s="14" t="str">
        <f t="shared" si="1"/>
        <v>EN ISO 20345  S3</v>
      </c>
      <c r="X54" s="1" t="s">
        <v>113</v>
      </c>
      <c r="Y54" s="14" t="s">
        <v>71</v>
      </c>
      <c r="Z54" s="1" t="s">
        <v>3</v>
      </c>
    </row>
    <row r="55" spans="19:26" ht="16.5" customHeight="1" x14ac:dyDescent="0.3">
      <c r="S55" s="14" t="s">
        <v>102</v>
      </c>
      <c r="T55" s="14" t="s">
        <v>71</v>
      </c>
      <c r="U55" s="14" t="str">
        <f t="shared" si="0"/>
        <v>JONAS S3</v>
      </c>
      <c r="V55" s="14" t="s">
        <v>57</v>
      </c>
      <c r="W55" s="14" t="str">
        <f t="shared" si="1"/>
        <v>EN ISO 20345  S3</v>
      </c>
      <c r="X55" s="1" t="s">
        <v>113</v>
      </c>
      <c r="Y55" s="14" t="s">
        <v>71</v>
      </c>
      <c r="Z55" s="1" t="s">
        <v>3</v>
      </c>
    </row>
    <row r="56" spans="19:26" ht="17.25" customHeight="1" x14ac:dyDescent="0.3">
      <c r="S56" s="14" t="s">
        <v>103</v>
      </c>
      <c r="T56" s="14" t="s">
        <v>71</v>
      </c>
      <c r="U56" s="14" t="str">
        <f t="shared" si="0"/>
        <v>PAUL  S3</v>
      </c>
      <c r="V56" s="14" t="s">
        <v>58</v>
      </c>
      <c r="W56" s="14" t="str">
        <f t="shared" si="1"/>
        <v>EN ISO 20345  S3</v>
      </c>
      <c r="X56" s="1" t="s">
        <v>113</v>
      </c>
      <c r="Y56" s="14" t="s">
        <v>71</v>
      </c>
      <c r="Z56" s="1" t="s">
        <v>3</v>
      </c>
    </row>
    <row r="57" spans="19:26" ht="60" x14ac:dyDescent="0.3">
      <c r="S57" s="14" t="s">
        <v>104</v>
      </c>
      <c r="T57" s="14" t="s">
        <v>71</v>
      </c>
      <c r="U57" s="14" t="str">
        <f t="shared" si="0"/>
        <v>EXTREME_HOT S3</v>
      </c>
      <c r="V57" s="14" t="s">
        <v>59</v>
      </c>
      <c r="W57" s="14" t="str">
        <f t="shared" si="1"/>
        <v>EN ISO 20345  S3</v>
      </c>
      <c r="X57" s="1" t="s">
        <v>113</v>
      </c>
      <c r="Y57" s="14" t="s">
        <v>71</v>
      </c>
      <c r="Z57" s="1" t="s">
        <v>3</v>
      </c>
    </row>
    <row r="58" spans="19:26" ht="45" x14ac:dyDescent="0.3">
      <c r="S58" s="14" t="s">
        <v>105</v>
      </c>
      <c r="T58" s="14" t="s">
        <v>71</v>
      </c>
      <c r="U58" s="14" t="str">
        <f t="shared" si="0"/>
        <v>HOCHKÖNIG  S3</v>
      </c>
      <c r="V58" s="14" t="s">
        <v>60</v>
      </c>
      <c r="W58" s="14" t="str">
        <f t="shared" si="1"/>
        <v>EN ISO 20345  S3</v>
      </c>
      <c r="X58" s="1" t="s">
        <v>113</v>
      </c>
      <c r="Y58" s="14" t="s">
        <v>71</v>
      </c>
      <c r="Z58" s="1" t="s">
        <v>3</v>
      </c>
    </row>
    <row r="59" spans="19:26" ht="20.25" customHeight="1" x14ac:dyDescent="0.3">
      <c r="S59" s="14" t="s">
        <v>106</v>
      </c>
      <c r="T59" s="14" t="s">
        <v>71</v>
      </c>
      <c r="U59" s="14" t="str">
        <f t="shared" si="0"/>
        <v>WILDER KAISER  S3</v>
      </c>
      <c r="V59" s="14" t="s">
        <v>61</v>
      </c>
      <c r="W59" s="14" t="str">
        <f t="shared" si="1"/>
        <v>EN ISO 20345  S3</v>
      </c>
      <c r="X59" s="1" t="s">
        <v>113</v>
      </c>
      <c r="Y59" s="14" t="s">
        <v>71</v>
      </c>
      <c r="Z59" s="1" t="s">
        <v>3</v>
      </c>
    </row>
    <row r="60" spans="19:26" ht="7.5" customHeight="1" x14ac:dyDescent="0.3">
      <c r="S60" s="14" t="s">
        <v>107</v>
      </c>
      <c r="T60" s="14" t="s">
        <v>71</v>
      </c>
      <c r="U60" s="14" t="str">
        <f t="shared" si="0"/>
        <v>ARLBERG S3</v>
      </c>
      <c r="V60" s="14" t="s">
        <v>62</v>
      </c>
      <c r="W60" s="14" t="str">
        <f t="shared" si="1"/>
        <v>EN ISO 20345  S3</v>
      </c>
      <c r="X60" s="1" t="s">
        <v>113</v>
      </c>
      <c r="Y60" s="14" t="s">
        <v>71</v>
      </c>
      <c r="Z60" s="1" t="s">
        <v>3</v>
      </c>
    </row>
    <row r="61" spans="19:26" ht="45" x14ac:dyDescent="0.3">
      <c r="S61" s="14" t="s">
        <v>108</v>
      </c>
      <c r="T61" s="14" t="s">
        <v>71</v>
      </c>
      <c r="U61" s="14" t="str">
        <f t="shared" si="0"/>
        <v>KREUZECK S3</v>
      </c>
      <c r="V61" s="14" t="s">
        <v>63</v>
      </c>
      <c r="W61" s="14" t="str">
        <f t="shared" si="1"/>
        <v>EN ISO 20345  S3</v>
      </c>
      <c r="X61" s="1" t="s">
        <v>113</v>
      </c>
      <c r="Y61" s="14" t="s">
        <v>71</v>
      </c>
      <c r="Z61" s="1" t="s">
        <v>3</v>
      </c>
    </row>
    <row r="62" spans="19:26" ht="9" customHeight="1" x14ac:dyDescent="0.3">
      <c r="S62" s="14" t="s">
        <v>109</v>
      </c>
      <c r="T62" s="14" t="s">
        <v>71</v>
      </c>
      <c r="U62" s="14" t="str">
        <f t="shared" si="0"/>
        <v>MONT BLANC S3</v>
      </c>
      <c r="V62" s="14" t="s">
        <v>64</v>
      </c>
      <c r="W62" s="14" t="str">
        <f t="shared" si="1"/>
        <v>EN ISO 20345  S3</v>
      </c>
      <c r="X62" s="1" t="s">
        <v>113</v>
      </c>
      <c r="Y62" s="14" t="s">
        <v>71</v>
      </c>
      <c r="Z62" s="1" t="s">
        <v>3</v>
      </c>
    </row>
    <row r="63" spans="19:26" ht="15" customHeight="1" x14ac:dyDescent="0.3">
      <c r="S63" s="14" t="s">
        <v>110</v>
      </c>
      <c r="T63" s="14" t="s">
        <v>70</v>
      </c>
      <c r="U63" s="14" t="str">
        <f t="shared" si="0"/>
        <v>GERLOS S2</v>
      </c>
      <c r="V63" s="14" t="s">
        <v>65</v>
      </c>
      <c r="W63" s="14" t="str">
        <f t="shared" si="1"/>
        <v>EN ISO 20345  S2</v>
      </c>
      <c r="X63" s="1" t="s">
        <v>113</v>
      </c>
      <c r="Y63" s="14" t="s">
        <v>70</v>
      </c>
      <c r="Z63" s="1" t="s">
        <v>3</v>
      </c>
    </row>
    <row r="64" spans="19:26" ht="16.5" customHeight="1" x14ac:dyDescent="0.3">
      <c r="S64" s="14" t="s">
        <v>110</v>
      </c>
      <c r="T64" s="14" t="s">
        <v>71</v>
      </c>
      <c r="U64" s="14" t="str">
        <f t="shared" si="0"/>
        <v>GERLOS S3</v>
      </c>
      <c r="V64" s="14" t="s">
        <v>65</v>
      </c>
      <c r="W64" s="14" t="str">
        <f t="shared" si="1"/>
        <v>EN ISO 20345  S3</v>
      </c>
      <c r="X64" s="1" t="s">
        <v>113</v>
      </c>
      <c r="Y64" s="14" t="s">
        <v>71</v>
      </c>
      <c r="Z64" s="1" t="s">
        <v>3</v>
      </c>
    </row>
    <row r="65" spans="19:26" ht="45" x14ac:dyDescent="0.3">
      <c r="S65" s="14" t="s">
        <v>111</v>
      </c>
      <c r="T65" s="14" t="s">
        <v>71</v>
      </c>
      <c r="U65" s="14" t="str">
        <f>S65&amp;T65</f>
        <v>PIZ BUIN S3</v>
      </c>
      <c r="V65" s="14" t="s">
        <v>66</v>
      </c>
      <c r="W65" s="14" t="str">
        <f t="shared" si="1"/>
        <v>EN ISO 20345S3</v>
      </c>
      <c r="X65" s="1" t="s">
        <v>4</v>
      </c>
      <c r="Y65" s="14" t="s">
        <v>71</v>
      </c>
      <c r="Z65" s="1" t="s">
        <v>3</v>
      </c>
    </row>
  </sheetData>
  <mergeCells count="41">
    <mergeCell ref="N10:Q10"/>
    <mergeCell ref="I18:J18"/>
    <mergeCell ref="B15:C15"/>
    <mergeCell ref="B8:R8"/>
    <mergeCell ref="B1:N1"/>
    <mergeCell ref="B2:G2"/>
    <mergeCell ref="B3:G3"/>
    <mergeCell ref="B5:G5"/>
    <mergeCell ref="B6:G6"/>
    <mergeCell ref="K5:P5"/>
    <mergeCell ref="K6:P6"/>
    <mergeCell ref="E30:L30"/>
    <mergeCell ref="O19:P19"/>
    <mergeCell ref="M19:N19"/>
    <mergeCell ref="E19:L19"/>
    <mergeCell ref="D15:L15"/>
    <mergeCell ref="O25:P25"/>
    <mergeCell ref="J21:N21"/>
    <mergeCell ref="C20:E20"/>
    <mergeCell ref="M15:Q15"/>
    <mergeCell ref="B19:D19"/>
    <mergeCell ref="J20:N20"/>
    <mergeCell ref="F20:I20"/>
    <mergeCell ref="E31:L31"/>
    <mergeCell ref="B17:R17"/>
    <mergeCell ref="O31:P31"/>
    <mergeCell ref="O30:P30"/>
    <mergeCell ref="O29:P29"/>
    <mergeCell ref="O27:P27"/>
    <mergeCell ref="O28:P28"/>
    <mergeCell ref="B26:K26"/>
    <mergeCell ref="Q19:R19"/>
    <mergeCell ref="E27:L27"/>
    <mergeCell ref="E28:L28"/>
    <mergeCell ref="E29:L29"/>
    <mergeCell ref="B10:G10"/>
    <mergeCell ref="B13:G13"/>
    <mergeCell ref="B14:G14"/>
    <mergeCell ref="B11:G11"/>
    <mergeCell ref="F21:I21"/>
    <mergeCell ref="C21:E21"/>
  </mergeCells>
  <hyperlinks>
    <hyperlink ref="B8:I8" r:id="rId1" display="SCHUHMODELL AUS DEM HAUPTKATALOG www.rukapol.at"/>
  </hyperlinks>
  <pageMargins left="0" right="1.0416666666666666E-2" top="0.63541666666666663" bottom="0.78740157499999996" header="0.3" footer="0.3"/>
  <pageSetup paperSize="9" orientation="portrait" r:id="rId2"/>
  <headerFooter>
    <oddHeader>&amp;R&amp;G</oddHeader>
    <oddFooter>&amp;L&amp;G</oddFooter>
  </headerFooter>
  <drawing r:id="rId3"/>
  <legacyDrawing r:id="rId4"/>
  <legacyDrawingHF r:id="rId5"/>
  <controls>
    <mc:AlternateContent xmlns:mc="http://schemas.openxmlformats.org/markup-compatibility/2006">
      <mc:Choice Requires="x14">
        <control shapeId="4122" r:id="rId6" name="ComboBox3">
          <controlPr defaultSize="0" autoLine="0" linkedCell="P20" listFillRange="AH1:AH27" r:id="rId7">
            <anchor moveWithCells="1">
              <from>
                <xdr:col>12</xdr:col>
                <xdr:colOff>228600</xdr:colOff>
                <xdr:row>12</xdr:row>
                <xdr:rowOff>19050</xdr:rowOff>
              </from>
              <to>
                <xdr:col>16</xdr:col>
                <xdr:colOff>361950</xdr:colOff>
                <xdr:row>13</xdr:row>
                <xdr:rowOff>133350</xdr:rowOff>
              </to>
            </anchor>
          </controlPr>
        </control>
      </mc:Choice>
      <mc:Fallback>
        <control shapeId="4122" r:id="rId6" name="ComboBox3"/>
      </mc:Fallback>
    </mc:AlternateContent>
    <mc:AlternateContent xmlns:mc="http://schemas.openxmlformats.org/markup-compatibility/2006">
      <mc:Choice Requires="x14">
        <control shapeId="4110" r:id="rId8" name="ComboBox2">
          <controlPr defaultSize="0" autoLine="0" linkedCell="P20" listFillRange="AH1:AH27" r:id="rId9">
            <anchor moveWithCells="1">
              <from>
                <xdr:col>13</xdr:col>
                <xdr:colOff>228600</xdr:colOff>
                <xdr:row>19</xdr:row>
                <xdr:rowOff>0</xdr:rowOff>
              </from>
              <to>
                <xdr:col>17</xdr:col>
                <xdr:colOff>361950</xdr:colOff>
                <xdr:row>19</xdr:row>
                <xdr:rowOff>390525</xdr:rowOff>
              </to>
            </anchor>
          </controlPr>
        </control>
      </mc:Choice>
      <mc:Fallback>
        <control shapeId="4110" r:id="rId8" name="ComboBox2"/>
      </mc:Fallback>
    </mc:AlternateContent>
    <mc:AlternateContent xmlns:mc="http://schemas.openxmlformats.org/markup-compatibility/2006">
      <mc:Choice Requires="x14">
        <control shapeId="4109" r:id="rId10" name="CheckBox9">
          <controlPr defaultSize="0" autoLine="0" r:id="rId11">
            <anchor moveWithCells="1">
              <from>
                <xdr:col>13</xdr:col>
                <xdr:colOff>142875</xdr:colOff>
                <xdr:row>30</xdr:row>
                <xdr:rowOff>85725</xdr:rowOff>
              </from>
              <to>
                <xdr:col>13</xdr:col>
                <xdr:colOff>323850</xdr:colOff>
                <xdr:row>31</xdr:row>
                <xdr:rowOff>38100</xdr:rowOff>
              </to>
            </anchor>
          </controlPr>
        </control>
      </mc:Choice>
      <mc:Fallback>
        <control shapeId="4109" r:id="rId10" name="CheckBox9"/>
      </mc:Fallback>
    </mc:AlternateContent>
    <mc:AlternateContent xmlns:mc="http://schemas.openxmlformats.org/markup-compatibility/2006">
      <mc:Choice Requires="x14">
        <control shapeId="4108" r:id="rId12" name="CheckBox8">
          <controlPr defaultSize="0" autoLine="0" r:id="rId13">
            <anchor moveWithCells="1">
              <from>
                <xdr:col>13</xdr:col>
                <xdr:colOff>133350</xdr:colOff>
                <xdr:row>28</xdr:row>
                <xdr:rowOff>66675</xdr:rowOff>
              </from>
              <to>
                <xdr:col>13</xdr:col>
                <xdr:colOff>314325</xdr:colOff>
                <xdr:row>29</xdr:row>
                <xdr:rowOff>19050</xdr:rowOff>
              </to>
            </anchor>
          </controlPr>
        </control>
      </mc:Choice>
      <mc:Fallback>
        <control shapeId="4108" r:id="rId12" name="CheckBox8"/>
      </mc:Fallback>
    </mc:AlternateContent>
    <mc:AlternateContent xmlns:mc="http://schemas.openxmlformats.org/markup-compatibility/2006">
      <mc:Choice Requires="x14">
        <control shapeId="4107" r:id="rId14" name="CheckBox7">
          <controlPr defaultSize="0" autoLine="0" r:id="rId15">
            <anchor moveWithCells="1">
              <from>
                <xdr:col>13</xdr:col>
                <xdr:colOff>133350</xdr:colOff>
                <xdr:row>27</xdr:row>
                <xdr:rowOff>57150</xdr:rowOff>
              </from>
              <to>
                <xdr:col>13</xdr:col>
                <xdr:colOff>314325</xdr:colOff>
                <xdr:row>28</xdr:row>
                <xdr:rowOff>28575</xdr:rowOff>
              </to>
            </anchor>
          </controlPr>
        </control>
      </mc:Choice>
      <mc:Fallback>
        <control shapeId="4107" r:id="rId14" name="CheckBox7"/>
      </mc:Fallback>
    </mc:AlternateContent>
    <mc:AlternateContent xmlns:mc="http://schemas.openxmlformats.org/markup-compatibility/2006">
      <mc:Choice Requires="x14">
        <control shapeId="4105" r:id="rId16" name="CheckBox5">
          <controlPr defaultSize="0" autoLine="0" r:id="rId17">
            <anchor moveWithCells="1">
              <from>
                <xdr:col>13</xdr:col>
                <xdr:colOff>142875</xdr:colOff>
                <xdr:row>29</xdr:row>
                <xdr:rowOff>76200</xdr:rowOff>
              </from>
              <to>
                <xdr:col>13</xdr:col>
                <xdr:colOff>323850</xdr:colOff>
                <xdr:row>30</xdr:row>
                <xdr:rowOff>28575</xdr:rowOff>
              </to>
            </anchor>
          </controlPr>
        </control>
      </mc:Choice>
      <mc:Fallback>
        <control shapeId="4105" r:id="rId16" name="CheckBox5"/>
      </mc:Fallback>
    </mc:AlternateContent>
    <mc:AlternateContent xmlns:mc="http://schemas.openxmlformats.org/markup-compatibility/2006">
      <mc:Choice Requires="x14">
        <control shapeId="4104" r:id="rId18" name="CheckBox4">
          <controlPr defaultSize="0" autoLine="0" r:id="rId19">
            <anchor moveWithCells="1">
              <from>
                <xdr:col>13</xdr:col>
                <xdr:colOff>133350</xdr:colOff>
                <xdr:row>26</xdr:row>
                <xdr:rowOff>76200</xdr:rowOff>
              </from>
              <to>
                <xdr:col>13</xdr:col>
                <xdr:colOff>314325</xdr:colOff>
                <xdr:row>27</xdr:row>
                <xdr:rowOff>28575</xdr:rowOff>
              </to>
            </anchor>
          </controlPr>
        </control>
      </mc:Choice>
      <mc:Fallback>
        <control shapeId="4104" r:id="rId18" name="CheckBox4"/>
      </mc:Fallback>
    </mc:AlternateContent>
    <mc:AlternateContent xmlns:mc="http://schemas.openxmlformats.org/markup-compatibility/2006">
      <mc:Choice Requires="x14">
        <control shapeId="4098" r:id="rId20" name="CheckBox1">
          <controlPr defaultSize="0" autoLine="0" r:id="rId21">
            <anchor moveWithCells="1">
              <from>
                <xdr:col>16</xdr:col>
                <xdr:colOff>190500</xdr:colOff>
                <xdr:row>14</xdr:row>
                <xdr:rowOff>466725</xdr:rowOff>
              </from>
              <to>
                <xdr:col>16</xdr:col>
                <xdr:colOff>371475</xdr:colOff>
                <xdr:row>15</xdr:row>
                <xdr:rowOff>38100</xdr:rowOff>
              </to>
            </anchor>
          </controlPr>
        </control>
      </mc:Choice>
      <mc:Fallback>
        <control shapeId="4098" r:id="rId20" name="CheckBox1"/>
      </mc:Fallback>
    </mc:AlternateContent>
    <mc:AlternateContent xmlns:mc="http://schemas.openxmlformats.org/markup-compatibility/2006">
      <mc:Choice Requires="x14">
        <control shapeId="4097" r:id="rId22" name="ComboBox1">
          <controlPr defaultSize="0" autoLine="0" linkedCell="N10" listFillRange="U1:U67" r:id="rId23">
            <anchor moveWithCells="1">
              <from>
                <xdr:col>7</xdr:col>
                <xdr:colOff>104775</xdr:colOff>
                <xdr:row>9</xdr:row>
                <xdr:rowOff>38100</xdr:rowOff>
              </from>
              <to>
                <xdr:col>16</xdr:col>
                <xdr:colOff>390525</xdr:colOff>
                <xdr:row>10</xdr:row>
                <xdr:rowOff>266700</xdr:rowOff>
              </to>
            </anchor>
          </controlPr>
        </control>
      </mc:Choice>
      <mc:Fallback>
        <control shapeId="4097" r:id="rId22" name="Combo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Variante 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HAIDLER</dc:creator>
  <cp:lastModifiedBy>Thomas HAIDLER</cp:lastModifiedBy>
  <cp:lastPrinted>2018-10-10T07:43:12Z</cp:lastPrinted>
  <dcterms:created xsi:type="dcterms:W3CDTF">2018-09-25T15:38:00Z</dcterms:created>
  <dcterms:modified xsi:type="dcterms:W3CDTF">2019-05-09T11:23:41Z</dcterms:modified>
</cp:coreProperties>
</file>